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37c10c564363e5/Desktop/Data Analysis/"/>
    </mc:Choice>
  </mc:AlternateContent>
  <xr:revisionPtr revIDLastSave="34" documentId="13_ncr:1_{AC1FD433-5E25-4923-B7FB-9D6CB380690F}" xr6:coauthVersionLast="47" xr6:coauthVersionMax="47" xr10:uidLastSave="{FA391AFB-07E6-40A8-8E7A-E119A8401113}"/>
  <bookViews>
    <workbookView xWindow="-108" yWindow="-108" windowWidth="23256" windowHeight="12456" activeTab="2" xr2:uid="{8AF0A56A-BB06-4DCF-A610-9C7A20BDB713}"/>
  </bookViews>
  <sheets>
    <sheet name="CPI_Clean_data" sheetId="4" r:id="rId1"/>
    <sheet name="Dashboard" sheetId="7" r:id="rId2"/>
    <sheet name="CPI_Pivot" sheetId="6" r:id="rId3"/>
    <sheet name="Crude_Oil_Data" sheetId="8" r:id="rId4"/>
    <sheet name="Data_info" sheetId="3" r:id="rId5"/>
  </sheets>
  <definedNames>
    <definedName name="_xlnm._FilterDatabase" localSheetId="2" hidden="1">CPI_Pivot!$A$25:$C$33</definedName>
    <definedName name="_xlchart.v1.0" hidden="1">CPI_Pivot!$A$60</definedName>
    <definedName name="_xlchart.v1.1" hidden="1">CPI_Pivot!$B$59:$M$59</definedName>
    <definedName name="_xlchart.v1.2" hidden="1">CPI_Pivot!$B$60:$M$60</definedName>
    <definedName name="_xlchart.v1.3" hidden="1">CPI_Pivot!$A$60</definedName>
    <definedName name="_xlchart.v1.4" hidden="1">CPI_Pivot!$B$59:$M$59</definedName>
    <definedName name="_xlchart.v1.5" hidden="1">CPI_Pivot!$B$60:$M$60</definedName>
    <definedName name="_xlcn.WorksheetConnection_PracticeSet.xlsxAll_India_Index_Upto_April2361" hidden="1">CPI_Inflation_Clean[]</definedName>
    <definedName name="_xlcn.WorksheetConnection_PracticeSet.xlsxTable11" hidden="1">Table1[]</definedName>
    <definedName name="ExternalData_1" localSheetId="0" hidden="1">CPI_Clean_data!$A$1:$AQ$373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Practice Set.xlsx!Table1"/>
          <x15:modelTable id="All_India_Index_Upto_April236" name="All_India_Index_Upto_April236" connection="WorksheetConnection_Practice Set.xlsx!All_India_Index_Upto_April2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2" i="6" l="1"/>
  <c r="H173" i="6"/>
  <c r="H174" i="6"/>
  <c r="H175" i="6"/>
  <c r="H176" i="6"/>
  <c r="H177" i="6"/>
  <c r="H178" i="6"/>
  <c r="H179" i="6"/>
  <c r="H180" i="6"/>
  <c r="H181" i="6"/>
  <c r="H182" i="6"/>
  <c r="E87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F28" i="6" l="1"/>
  <c r="F29" i="6"/>
  <c r="F30" i="6"/>
  <c r="F31" i="6"/>
  <c r="F32" i="6"/>
  <c r="F27" i="6"/>
  <c r="C27" i="6"/>
  <c r="I129" i="6"/>
  <c r="I126" i="6"/>
  <c r="G126" i="6"/>
  <c r="H126" i="6"/>
  <c r="G127" i="6"/>
  <c r="H127" i="6"/>
  <c r="I127" i="6"/>
  <c r="G128" i="6"/>
  <c r="H128" i="6"/>
  <c r="I128" i="6"/>
  <c r="G129" i="6"/>
  <c r="H129" i="6"/>
  <c r="G130" i="6"/>
  <c r="H130" i="6"/>
  <c r="I130" i="6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E88" i="6" l="1"/>
  <c r="E89" i="6"/>
  <c r="E90" i="6"/>
  <c r="E91" i="6"/>
  <c r="E92" i="6"/>
  <c r="E93" i="6"/>
  <c r="E94" i="6"/>
  <c r="E95" i="6"/>
  <c r="E96" i="6"/>
  <c r="E97" i="6"/>
  <c r="E98" i="6"/>
  <c r="E99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B55" i="6"/>
  <c r="J56" i="6" l="1"/>
  <c r="M56" i="6"/>
  <c r="E56" i="6"/>
  <c r="L56" i="6"/>
  <c r="G56" i="6"/>
  <c r="I56" i="6"/>
  <c r="D56" i="6"/>
  <c r="C56" i="6"/>
  <c r="K56" i="6"/>
  <c r="H56" i="6"/>
  <c r="N56" i="6"/>
  <c r="F56" i="6"/>
  <c r="D4" i="4" l="1"/>
  <c r="D2" i="4"/>
  <c r="D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C32" i="6"/>
  <c r="C28" i="6"/>
  <c r="C29" i="6"/>
  <c r="C30" i="6"/>
  <c r="C31" i="6"/>
  <c r="AA2" i="4" l="1"/>
  <c r="AC2" i="4" s="1"/>
  <c r="B17" i="6"/>
  <c r="AP373" i="4"/>
  <c r="AM373" i="4"/>
  <c r="AJ373" i="4"/>
  <c r="AH373" i="4"/>
  <c r="AA373" i="4"/>
  <c r="AC373" i="4" s="1"/>
  <c r="Z373" i="4"/>
  <c r="W373" i="4"/>
  <c r="AP372" i="4"/>
  <c r="AM372" i="4"/>
  <c r="AJ372" i="4"/>
  <c r="AH372" i="4"/>
  <c r="AA372" i="4"/>
  <c r="AC372" i="4" s="1"/>
  <c r="Z372" i="4"/>
  <c r="W372" i="4"/>
  <c r="AP371" i="4"/>
  <c r="AM371" i="4"/>
  <c r="AJ371" i="4"/>
  <c r="AH371" i="4"/>
  <c r="AA371" i="4"/>
  <c r="AC371" i="4" s="1"/>
  <c r="Z371" i="4"/>
  <c r="W371" i="4"/>
  <c r="AP370" i="4"/>
  <c r="AM370" i="4"/>
  <c r="AJ370" i="4"/>
  <c r="AH370" i="4"/>
  <c r="AA370" i="4"/>
  <c r="AC370" i="4" s="1"/>
  <c r="Z370" i="4"/>
  <c r="W370" i="4"/>
  <c r="AP369" i="4"/>
  <c r="AM369" i="4"/>
  <c r="AJ369" i="4"/>
  <c r="AH369" i="4"/>
  <c r="AA369" i="4"/>
  <c r="AC369" i="4" s="1"/>
  <c r="Z369" i="4"/>
  <c r="W369" i="4"/>
  <c r="AP368" i="4"/>
  <c r="AM368" i="4"/>
  <c r="AJ368" i="4"/>
  <c r="AH368" i="4"/>
  <c r="AA368" i="4"/>
  <c r="AC368" i="4" s="1"/>
  <c r="Z368" i="4"/>
  <c r="W368" i="4"/>
  <c r="AP367" i="4"/>
  <c r="AM367" i="4"/>
  <c r="AJ367" i="4"/>
  <c r="AH367" i="4"/>
  <c r="AA367" i="4"/>
  <c r="AC367" i="4" s="1"/>
  <c r="Z367" i="4"/>
  <c r="W367" i="4"/>
  <c r="AP366" i="4"/>
  <c r="AM366" i="4"/>
  <c r="AJ366" i="4"/>
  <c r="AH366" i="4"/>
  <c r="AA366" i="4"/>
  <c r="AC366" i="4" s="1"/>
  <c r="Z366" i="4"/>
  <c r="W366" i="4"/>
  <c r="AP365" i="4"/>
  <c r="AM365" i="4"/>
  <c r="AJ365" i="4"/>
  <c r="AH365" i="4"/>
  <c r="AA365" i="4"/>
  <c r="AC365" i="4" s="1"/>
  <c r="Z365" i="4"/>
  <c r="W365" i="4"/>
  <c r="AP364" i="4"/>
  <c r="AM364" i="4"/>
  <c r="AJ364" i="4"/>
  <c r="AH364" i="4"/>
  <c r="AA364" i="4"/>
  <c r="AC364" i="4" s="1"/>
  <c r="Z364" i="4"/>
  <c r="W364" i="4"/>
  <c r="AP363" i="4"/>
  <c r="AM363" i="4"/>
  <c r="AJ363" i="4"/>
  <c r="AH363" i="4"/>
  <c r="AA363" i="4"/>
  <c r="AC363" i="4" s="1"/>
  <c r="Z363" i="4"/>
  <c r="W363" i="4"/>
  <c r="AP362" i="4"/>
  <c r="AM362" i="4"/>
  <c r="AJ362" i="4"/>
  <c r="AH362" i="4"/>
  <c r="AA362" i="4"/>
  <c r="AC362" i="4" s="1"/>
  <c r="Z362" i="4"/>
  <c r="W362" i="4"/>
  <c r="AP361" i="4"/>
  <c r="AM361" i="4"/>
  <c r="AJ361" i="4"/>
  <c r="AH361" i="4"/>
  <c r="AA361" i="4"/>
  <c r="AC361" i="4" s="1"/>
  <c r="Z361" i="4"/>
  <c r="W361" i="4"/>
  <c r="AP360" i="4"/>
  <c r="AM360" i="4"/>
  <c r="AJ360" i="4"/>
  <c r="AH360" i="4"/>
  <c r="AA360" i="4"/>
  <c r="AC360" i="4" s="1"/>
  <c r="Z360" i="4"/>
  <c r="W360" i="4"/>
  <c r="AP359" i="4"/>
  <c r="AM359" i="4"/>
  <c r="AJ359" i="4"/>
  <c r="AH359" i="4"/>
  <c r="AA359" i="4"/>
  <c r="AC359" i="4" s="1"/>
  <c r="Z359" i="4"/>
  <c r="W359" i="4"/>
  <c r="AP358" i="4"/>
  <c r="AM358" i="4"/>
  <c r="AJ358" i="4"/>
  <c r="AH358" i="4"/>
  <c r="AA358" i="4"/>
  <c r="AC358" i="4" s="1"/>
  <c r="Z358" i="4"/>
  <c r="W358" i="4"/>
  <c r="AP357" i="4"/>
  <c r="AM357" i="4"/>
  <c r="AJ357" i="4"/>
  <c r="AH357" i="4"/>
  <c r="AA357" i="4"/>
  <c r="AC357" i="4" s="1"/>
  <c r="Z357" i="4"/>
  <c r="W357" i="4"/>
  <c r="AP356" i="4"/>
  <c r="AM356" i="4"/>
  <c r="AJ356" i="4"/>
  <c r="AH356" i="4"/>
  <c r="AA356" i="4"/>
  <c r="AC356" i="4" s="1"/>
  <c r="Z356" i="4"/>
  <c r="W356" i="4"/>
  <c r="AP355" i="4"/>
  <c r="AM355" i="4"/>
  <c r="AJ355" i="4"/>
  <c r="AH355" i="4"/>
  <c r="AA355" i="4"/>
  <c r="AC355" i="4" s="1"/>
  <c r="Z355" i="4"/>
  <c r="W355" i="4"/>
  <c r="AP354" i="4"/>
  <c r="AM354" i="4"/>
  <c r="AJ354" i="4"/>
  <c r="AH354" i="4"/>
  <c r="AA354" i="4"/>
  <c r="AC354" i="4" s="1"/>
  <c r="Z354" i="4"/>
  <c r="W354" i="4"/>
  <c r="AP353" i="4"/>
  <c r="AM353" i="4"/>
  <c r="AJ353" i="4"/>
  <c r="AH353" i="4"/>
  <c r="AA353" i="4"/>
  <c r="AC353" i="4" s="1"/>
  <c r="Z353" i="4"/>
  <c r="W353" i="4"/>
  <c r="AP352" i="4"/>
  <c r="AM352" i="4"/>
  <c r="AJ352" i="4"/>
  <c r="AH352" i="4"/>
  <c r="AA352" i="4"/>
  <c r="AC352" i="4" s="1"/>
  <c r="Z352" i="4"/>
  <c r="W352" i="4"/>
  <c r="AP351" i="4"/>
  <c r="AM351" i="4"/>
  <c r="AJ351" i="4"/>
  <c r="AH351" i="4"/>
  <c r="AA351" i="4"/>
  <c r="AC351" i="4" s="1"/>
  <c r="Z351" i="4"/>
  <c r="W351" i="4"/>
  <c r="AP350" i="4"/>
  <c r="AM350" i="4"/>
  <c r="AJ350" i="4"/>
  <c r="AH350" i="4"/>
  <c r="AA350" i="4"/>
  <c r="AC350" i="4" s="1"/>
  <c r="Z350" i="4"/>
  <c r="W350" i="4"/>
  <c r="AP349" i="4"/>
  <c r="AM349" i="4"/>
  <c r="AJ349" i="4"/>
  <c r="AH349" i="4"/>
  <c r="AA349" i="4"/>
  <c r="AC349" i="4" s="1"/>
  <c r="Z349" i="4"/>
  <c r="W349" i="4"/>
  <c r="AP348" i="4"/>
  <c r="AM348" i="4"/>
  <c r="AJ348" i="4"/>
  <c r="AH348" i="4"/>
  <c r="AA348" i="4"/>
  <c r="AC348" i="4" s="1"/>
  <c r="Z348" i="4"/>
  <c r="W348" i="4"/>
  <c r="AP347" i="4"/>
  <c r="AM347" i="4"/>
  <c r="AJ347" i="4"/>
  <c r="AH347" i="4"/>
  <c r="AA347" i="4"/>
  <c r="AC347" i="4" s="1"/>
  <c r="Z347" i="4"/>
  <c r="W347" i="4"/>
  <c r="AP346" i="4"/>
  <c r="AM346" i="4"/>
  <c r="AJ346" i="4"/>
  <c r="AH346" i="4"/>
  <c r="AA346" i="4"/>
  <c r="AC346" i="4" s="1"/>
  <c r="Z346" i="4"/>
  <c r="W346" i="4"/>
  <c r="AP345" i="4"/>
  <c r="AM345" i="4"/>
  <c r="AJ345" i="4"/>
  <c r="AH345" i="4"/>
  <c r="AA345" i="4"/>
  <c r="AC345" i="4" s="1"/>
  <c r="Z345" i="4"/>
  <c r="W345" i="4"/>
  <c r="AP344" i="4"/>
  <c r="AM344" i="4"/>
  <c r="AJ344" i="4"/>
  <c r="AH344" i="4"/>
  <c r="AA344" i="4"/>
  <c r="AC344" i="4" s="1"/>
  <c r="Z344" i="4"/>
  <c r="W344" i="4"/>
  <c r="AP343" i="4"/>
  <c r="AM343" i="4"/>
  <c r="AJ343" i="4"/>
  <c r="AH343" i="4"/>
  <c r="AA343" i="4"/>
  <c r="AC343" i="4" s="1"/>
  <c r="Z343" i="4"/>
  <c r="W343" i="4"/>
  <c r="AP342" i="4"/>
  <c r="AM342" i="4"/>
  <c r="AJ342" i="4"/>
  <c r="AH342" i="4"/>
  <c r="AA342" i="4"/>
  <c r="AC342" i="4" s="1"/>
  <c r="Z342" i="4"/>
  <c r="W342" i="4"/>
  <c r="AP341" i="4"/>
  <c r="AM341" i="4"/>
  <c r="AJ341" i="4"/>
  <c r="AH341" i="4"/>
  <c r="AA341" i="4"/>
  <c r="AC341" i="4" s="1"/>
  <c r="Z341" i="4"/>
  <c r="W341" i="4"/>
  <c r="AP340" i="4"/>
  <c r="AM340" i="4"/>
  <c r="AJ340" i="4"/>
  <c r="AH340" i="4"/>
  <c r="AA340" i="4"/>
  <c r="AC340" i="4" s="1"/>
  <c r="Z340" i="4"/>
  <c r="W340" i="4"/>
  <c r="AP339" i="4"/>
  <c r="AM339" i="4"/>
  <c r="AJ339" i="4"/>
  <c r="AH339" i="4"/>
  <c r="AA339" i="4"/>
  <c r="AC339" i="4" s="1"/>
  <c r="Z339" i="4"/>
  <c r="W339" i="4"/>
  <c r="AP338" i="4"/>
  <c r="AM338" i="4"/>
  <c r="AJ338" i="4"/>
  <c r="AH338" i="4"/>
  <c r="AA338" i="4"/>
  <c r="AC338" i="4" s="1"/>
  <c r="Z338" i="4"/>
  <c r="W338" i="4"/>
  <c r="AP337" i="4"/>
  <c r="AM337" i="4"/>
  <c r="AJ337" i="4"/>
  <c r="AH337" i="4"/>
  <c r="AA337" i="4"/>
  <c r="AC337" i="4" s="1"/>
  <c r="Z337" i="4"/>
  <c r="W337" i="4"/>
  <c r="AP336" i="4"/>
  <c r="AM336" i="4"/>
  <c r="AJ336" i="4"/>
  <c r="AH336" i="4"/>
  <c r="AA336" i="4"/>
  <c r="AC336" i="4" s="1"/>
  <c r="Z336" i="4"/>
  <c r="W336" i="4"/>
  <c r="AP335" i="4"/>
  <c r="AM335" i="4"/>
  <c r="AJ335" i="4"/>
  <c r="AH335" i="4"/>
  <c r="AA335" i="4"/>
  <c r="AC335" i="4" s="1"/>
  <c r="Z335" i="4"/>
  <c r="W335" i="4"/>
  <c r="AP334" i="4"/>
  <c r="AM334" i="4"/>
  <c r="AJ334" i="4"/>
  <c r="AH334" i="4"/>
  <c r="AA334" i="4"/>
  <c r="AC334" i="4" s="1"/>
  <c r="Z334" i="4"/>
  <c r="W334" i="4"/>
  <c r="AP333" i="4"/>
  <c r="AM333" i="4"/>
  <c r="AJ333" i="4"/>
  <c r="AH333" i="4"/>
  <c r="AA333" i="4"/>
  <c r="AC333" i="4" s="1"/>
  <c r="Z333" i="4"/>
  <c r="W333" i="4"/>
  <c r="AP332" i="4"/>
  <c r="AM332" i="4"/>
  <c r="AJ332" i="4"/>
  <c r="AH332" i="4"/>
  <c r="AA332" i="4"/>
  <c r="AC332" i="4" s="1"/>
  <c r="Z332" i="4"/>
  <c r="W332" i="4"/>
  <c r="AP331" i="4"/>
  <c r="AM331" i="4"/>
  <c r="AJ331" i="4"/>
  <c r="AH331" i="4"/>
  <c r="AA331" i="4"/>
  <c r="AC331" i="4" s="1"/>
  <c r="Z331" i="4"/>
  <c r="W331" i="4"/>
  <c r="AP330" i="4"/>
  <c r="AM330" i="4"/>
  <c r="AJ330" i="4"/>
  <c r="AH330" i="4"/>
  <c r="AA330" i="4"/>
  <c r="AC330" i="4" s="1"/>
  <c r="Z330" i="4"/>
  <c r="W330" i="4"/>
  <c r="AP329" i="4"/>
  <c r="AM329" i="4"/>
  <c r="AJ329" i="4"/>
  <c r="AH329" i="4"/>
  <c r="AA329" i="4"/>
  <c r="AC329" i="4" s="1"/>
  <c r="Z329" i="4"/>
  <c r="W329" i="4"/>
  <c r="AP328" i="4"/>
  <c r="AM328" i="4"/>
  <c r="AJ328" i="4"/>
  <c r="AH328" i="4"/>
  <c r="AA328" i="4"/>
  <c r="AC328" i="4" s="1"/>
  <c r="Z328" i="4"/>
  <c r="W328" i="4"/>
  <c r="AP327" i="4"/>
  <c r="AM327" i="4"/>
  <c r="AJ327" i="4"/>
  <c r="AH327" i="4"/>
  <c r="AA327" i="4"/>
  <c r="AC327" i="4" s="1"/>
  <c r="Z327" i="4"/>
  <c r="W327" i="4"/>
  <c r="AP326" i="4"/>
  <c r="AM326" i="4"/>
  <c r="AJ326" i="4"/>
  <c r="AH326" i="4"/>
  <c r="AA326" i="4"/>
  <c r="AC326" i="4" s="1"/>
  <c r="Z326" i="4"/>
  <c r="W326" i="4"/>
  <c r="AP325" i="4"/>
  <c r="AM325" i="4"/>
  <c r="AJ325" i="4"/>
  <c r="AH325" i="4"/>
  <c r="AA325" i="4"/>
  <c r="AC325" i="4" s="1"/>
  <c r="Z325" i="4"/>
  <c r="W325" i="4"/>
  <c r="AP324" i="4"/>
  <c r="AM324" i="4"/>
  <c r="AJ324" i="4"/>
  <c r="AH324" i="4"/>
  <c r="AA324" i="4"/>
  <c r="AC324" i="4" s="1"/>
  <c r="Z324" i="4"/>
  <c r="W324" i="4"/>
  <c r="AP323" i="4"/>
  <c r="AM323" i="4"/>
  <c r="AJ323" i="4"/>
  <c r="AH323" i="4"/>
  <c r="AA323" i="4"/>
  <c r="AC323" i="4" s="1"/>
  <c r="Z323" i="4"/>
  <c r="W323" i="4"/>
  <c r="AP322" i="4"/>
  <c r="AM322" i="4"/>
  <c r="AJ322" i="4"/>
  <c r="AH322" i="4"/>
  <c r="AA322" i="4"/>
  <c r="AC322" i="4" s="1"/>
  <c r="Z322" i="4"/>
  <c r="W322" i="4"/>
  <c r="AP321" i="4"/>
  <c r="AM321" i="4"/>
  <c r="AJ321" i="4"/>
  <c r="AH321" i="4"/>
  <c r="AA321" i="4"/>
  <c r="AC321" i="4" s="1"/>
  <c r="Z321" i="4"/>
  <c r="W321" i="4"/>
  <c r="AP320" i="4"/>
  <c r="AM320" i="4"/>
  <c r="AJ320" i="4"/>
  <c r="AH320" i="4"/>
  <c r="AA320" i="4"/>
  <c r="AC320" i="4" s="1"/>
  <c r="Z320" i="4"/>
  <c r="W320" i="4"/>
  <c r="AP319" i="4"/>
  <c r="AM319" i="4"/>
  <c r="AJ319" i="4"/>
  <c r="AH319" i="4"/>
  <c r="AA319" i="4"/>
  <c r="AC319" i="4" s="1"/>
  <c r="Z319" i="4"/>
  <c r="W319" i="4"/>
  <c r="AP318" i="4"/>
  <c r="AM318" i="4"/>
  <c r="AJ318" i="4"/>
  <c r="AH318" i="4"/>
  <c r="AA318" i="4"/>
  <c r="AC318" i="4" s="1"/>
  <c r="Z318" i="4"/>
  <c r="W318" i="4"/>
  <c r="AP317" i="4"/>
  <c r="AM317" i="4"/>
  <c r="AJ317" i="4"/>
  <c r="AH317" i="4"/>
  <c r="AA317" i="4"/>
  <c r="AC317" i="4" s="1"/>
  <c r="Z317" i="4"/>
  <c r="W317" i="4"/>
  <c r="AP316" i="4"/>
  <c r="AM316" i="4"/>
  <c r="AJ316" i="4"/>
  <c r="AH316" i="4"/>
  <c r="AA316" i="4"/>
  <c r="AC316" i="4" s="1"/>
  <c r="Z316" i="4"/>
  <c r="W316" i="4"/>
  <c r="AP315" i="4"/>
  <c r="AM315" i="4"/>
  <c r="AJ315" i="4"/>
  <c r="AH315" i="4"/>
  <c r="AA315" i="4"/>
  <c r="AC315" i="4" s="1"/>
  <c r="Z315" i="4"/>
  <c r="W315" i="4"/>
  <c r="AP314" i="4"/>
  <c r="AM314" i="4"/>
  <c r="AJ314" i="4"/>
  <c r="AH314" i="4"/>
  <c r="AA314" i="4"/>
  <c r="AC314" i="4" s="1"/>
  <c r="Z314" i="4"/>
  <c r="W314" i="4"/>
  <c r="AP313" i="4"/>
  <c r="AM313" i="4"/>
  <c r="AJ313" i="4"/>
  <c r="AH313" i="4"/>
  <c r="AA313" i="4"/>
  <c r="AC313" i="4" s="1"/>
  <c r="Z313" i="4"/>
  <c r="W313" i="4"/>
  <c r="AP312" i="4"/>
  <c r="AM312" i="4"/>
  <c r="AJ312" i="4"/>
  <c r="AH312" i="4"/>
  <c r="AA312" i="4"/>
  <c r="AC312" i="4" s="1"/>
  <c r="Z312" i="4"/>
  <c r="W312" i="4"/>
  <c r="AP311" i="4"/>
  <c r="AM311" i="4"/>
  <c r="AJ311" i="4"/>
  <c r="AH311" i="4"/>
  <c r="AA311" i="4"/>
  <c r="AC311" i="4" s="1"/>
  <c r="Z311" i="4"/>
  <c r="W311" i="4"/>
  <c r="AP310" i="4"/>
  <c r="AM310" i="4"/>
  <c r="AJ310" i="4"/>
  <c r="AH310" i="4"/>
  <c r="AA310" i="4"/>
  <c r="AC310" i="4" s="1"/>
  <c r="Z310" i="4"/>
  <c r="W310" i="4"/>
  <c r="AP309" i="4"/>
  <c r="AM309" i="4"/>
  <c r="AJ309" i="4"/>
  <c r="AH309" i="4"/>
  <c r="AA309" i="4"/>
  <c r="AC309" i="4" s="1"/>
  <c r="Z309" i="4"/>
  <c r="W309" i="4"/>
  <c r="AP308" i="4"/>
  <c r="AM308" i="4"/>
  <c r="AJ308" i="4"/>
  <c r="AH308" i="4"/>
  <c r="AA308" i="4"/>
  <c r="AC308" i="4" s="1"/>
  <c r="Z308" i="4"/>
  <c r="W308" i="4"/>
  <c r="AP307" i="4"/>
  <c r="AM307" i="4"/>
  <c r="AJ307" i="4"/>
  <c r="AH307" i="4"/>
  <c r="AA307" i="4"/>
  <c r="AC307" i="4" s="1"/>
  <c r="Z307" i="4"/>
  <c r="W307" i="4"/>
  <c r="AP306" i="4"/>
  <c r="AM306" i="4"/>
  <c r="AJ306" i="4"/>
  <c r="AH306" i="4"/>
  <c r="AA306" i="4"/>
  <c r="AC306" i="4" s="1"/>
  <c r="Z306" i="4"/>
  <c r="W306" i="4"/>
  <c r="AP305" i="4"/>
  <c r="AM305" i="4"/>
  <c r="AJ305" i="4"/>
  <c r="AH305" i="4"/>
  <c r="AA305" i="4"/>
  <c r="AC305" i="4" s="1"/>
  <c r="Z305" i="4"/>
  <c r="W305" i="4"/>
  <c r="AP304" i="4"/>
  <c r="AM304" i="4"/>
  <c r="AJ304" i="4"/>
  <c r="AH304" i="4"/>
  <c r="AA304" i="4"/>
  <c r="AC304" i="4" s="1"/>
  <c r="Z304" i="4"/>
  <c r="W304" i="4"/>
  <c r="AP303" i="4"/>
  <c r="AM303" i="4"/>
  <c r="AJ303" i="4"/>
  <c r="AH303" i="4"/>
  <c r="AA303" i="4"/>
  <c r="AC303" i="4" s="1"/>
  <c r="Z303" i="4"/>
  <c r="W303" i="4"/>
  <c r="AP302" i="4"/>
  <c r="AM302" i="4"/>
  <c r="AJ302" i="4"/>
  <c r="AH302" i="4"/>
  <c r="AA302" i="4"/>
  <c r="AC302" i="4" s="1"/>
  <c r="Z302" i="4"/>
  <c r="W302" i="4"/>
  <c r="AP301" i="4"/>
  <c r="AM301" i="4"/>
  <c r="AJ301" i="4"/>
  <c r="AH301" i="4"/>
  <c r="AA301" i="4"/>
  <c r="AC301" i="4" s="1"/>
  <c r="Z301" i="4"/>
  <c r="W301" i="4"/>
  <c r="AP300" i="4"/>
  <c r="AM300" i="4"/>
  <c r="AJ300" i="4"/>
  <c r="AH300" i="4"/>
  <c r="AA300" i="4"/>
  <c r="AC300" i="4" s="1"/>
  <c r="Z300" i="4"/>
  <c r="W300" i="4"/>
  <c r="AP299" i="4"/>
  <c r="AM299" i="4"/>
  <c r="AJ299" i="4"/>
  <c r="AH299" i="4"/>
  <c r="AA299" i="4"/>
  <c r="AC299" i="4" s="1"/>
  <c r="Z299" i="4"/>
  <c r="W299" i="4"/>
  <c r="AP298" i="4"/>
  <c r="AM298" i="4"/>
  <c r="AJ298" i="4"/>
  <c r="AH298" i="4"/>
  <c r="AA298" i="4"/>
  <c r="AC298" i="4" s="1"/>
  <c r="Z298" i="4"/>
  <c r="W298" i="4"/>
  <c r="AP297" i="4"/>
  <c r="AM297" i="4"/>
  <c r="AJ297" i="4"/>
  <c r="AH297" i="4"/>
  <c r="AA297" i="4"/>
  <c r="AC297" i="4" s="1"/>
  <c r="Z297" i="4"/>
  <c r="W297" i="4"/>
  <c r="AP296" i="4"/>
  <c r="AM296" i="4"/>
  <c r="AJ296" i="4"/>
  <c r="AH296" i="4"/>
  <c r="AA296" i="4"/>
  <c r="AC296" i="4" s="1"/>
  <c r="Z296" i="4"/>
  <c r="W296" i="4"/>
  <c r="AP295" i="4"/>
  <c r="AM295" i="4"/>
  <c r="AJ295" i="4"/>
  <c r="AH295" i="4"/>
  <c r="AA295" i="4"/>
  <c r="AC295" i="4" s="1"/>
  <c r="Z295" i="4"/>
  <c r="W295" i="4"/>
  <c r="AP294" i="4"/>
  <c r="AM294" i="4"/>
  <c r="AJ294" i="4"/>
  <c r="AH294" i="4"/>
  <c r="AA294" i="4"/>
  <c r="AC294" i="4" s="1"/>
  <c r="Z294" i="4"/>
  <c r="W294" i="4"/>
  <c r="AP293" i="4"/>
  <c r="AM293" i="4"/>
  <c r="AJ293" i="4"/>
  <c r="AH293" i="4"/>
  <c r="AA293" i="4"/>
  <c r="AC293" i="4" s="1"/>
  <c r="Z293" i="4"/>
  <c r="W293" i="4"/>
  <c r="AP292" i="4"/>
  <c r="AM292" i="4"/>
  <c r="AJ292" i="4"/>
  <c r="AH292" i="4"/>
  <c r="AA292" i="4"/>
  <c r="AC292" i="4" s="1"/>
  <c r="Z292" i="4"/>
  <c r="W292" i="4"/>
  <c r="AP291" i="4"/>
  <c r="AM291" i="4"/>
  <c r="AJ291" i="4"/>
  <c r="AH291" i="4"/>
  <c r="AA291" i="4"/>
  <c r="AC291" i="4" s="1"/>
  <c r="Z291" i="4"/>
  <c r="W291" i="4"/>
  <c r="AP290" i="4"/>
  <c r="AM290" i="4"/>
  <c r="AJ290" i="4"/>
  <c r="AH290" i="4"/>
  <c r="AA290" i="4"/>
  <c r="AC290" i="4" s="1"/>
  <c r="Z290" i="4"/>
  <c r="W290" i="4"/>
  <c r="AP289" i="4"/>
  <c r="AM289" i="4"/>
  <c r="AJ289" i="4"/>
  <c r="AH289" i="4"/>
  <c r="AA289" i="4"/>
  <c r="AC289" i="4" s="1"/>
  <c r="Z289" i="4"/>
  <c r="W289" i="4"/>
  <c r="AP288" i="4"/>
  <c r="AM288" i="4"/>
  <c r="AJ288" i="4"/>
  <c r="AH288" i="4"/>
  <c r="AA288" i="4"/>
  <c r="AC288" i="4" s="1"/>
  <c r="Z288" i="4"/>
  <c r="W288" i="4"/>
  <c r="AP287" i="4"/>
  <c r="AM287" i="4"/>
  <c r="AJ287" i="4"/>
  <c r="AH287" i="4"/>
  <c r="AA287" i="4"/>
  <c r="AC287" i="4" s="1"/>
  <c r="Z287" i="4"/>
  <c r="W287" i="4"/>
  <c r="AP286" i="4"/>
  <c r="AM286" i="4"/>
  <c r="AJ286" i="4"/>
  <c r="AH286" i="4"/>
  <c r="AA286" i="4"/>
  <c r="AC286" i="4" s="1"/>
  <c r="Z286" i="4"/>
  <c r="W286" i="4"/>
  <c r="AP285" i="4"/>
  <c r="AM285" i="4"/>
  <c r="AJ285" i="4"/>
  <c r="AH285" i="4"/>
  <c r="AA285" i="4"/>
  <c r="AC285" i="4" s="1"/>
  <c r="Z285" i="4"/>
  <c r="W285" i="4"/>
  <c r="AP284" i="4"/>
  <c r="AM284" i="4"/>
  <c r="AJ284" i="4"/>
  <c r="AH284" i="4"/>
  <c r="AA284" i="4"/>
  <c r="AC284" i="4" s="1"/>
  <c r="Z284" i="4"/>
  <c r="W284" i="4"/>
  <c r="AP283" i="4"/>
  <c r="AM283" i="4"/>
  <c r="AJ283" i="4"/>
  <c r="AH283" i="4"/>
  <c r="AA283" i="4"/>
  <c r="AC283" i="4" s="1"/>
  <c r="Z283" i="4"/>
  <c r="W283" i="4"/>
  <c r="AP282" i="4"/>
  <c r="AM282" i="4"/>
  <c r="AJ282" i="4"/>
  <c r="AH282" i="4"/>
  <c r="AA282" i="4"/>
  <c r="AC282" i="4" s="1"/>
  <c r="Z282" i="4"/>
  <c r="W282" i="4"/>
  <c r="AP281" i="4"/>
  <c r="AM281" i="4"/>
  <c r="AJ281" i="4"/>
  <c r="AH281" i="4"/>
  <c r="AA281" i="4"/>
  <c r="AC281" i="4" s="1"/>
  <c r="Z281" i="4"/>
  <c r="W281" i="4"/>
  <c r="AP280" i="4"/>
  <c r="AM280" i="4"/>
  <c r="AJ280" i="4"/>
  <c r="AH280" i="4"/>
  <c r="AA280" i="4"/>
  <c r="AC280" i="4" s="1"/>
  <c r="Z280" i="4"/>
  <c r="W280" i="4"/>
  <c r="AP279" i="4"/>
  <c r="AM279" i="4"/>
  <c r="AJ279" i="4"/>
  <c r="AH279" i="4"/>
  <c r="AA279" i="4"/>
  <c r="AC279" i="4" s="1"/>
  <c r="Z279" i="4"/>
  <c r="W279" i="4"/>
  <c r="AP278" i="4"/>
  <c r="AM278" i="4"/>
  <c r="AJ278" i="4"/>
  <c r="AH278" i="4"/>
  <c r="AA278" i="4"/>
  <c r="AC278" i="4" s="1"/>
  <c r="Z278" i="4"/>
  <c r="W278" i="4"/>
  <c r="AP277" i="4"/>
  <c r="AM277" i="4"/>
  <c r="AJ277" i="4"/>
  <c r="AH277" i="4"/>
  <c r="AA277" i="4"/>
  <c r="AC277" i="4" s="1"/>
  <c r="Z277" i="4"/>
  <c r="W277" i="4"/>
  <c r="AP276" i="4"/>
  <c r="AM276" i="4"/>
  <c r="AJ276" i="4"/>
  <c r="AH276" i="4"/>
  <c r="AA276" i="4"/>
  <c r="AC276" i="4" s="1"/>
  <c r="Z276" i="4"/>
  <c r="W276" i="4"/>
  <c r="AP275" i="4"/>
  <c r="AM275" i="4"/>
  <c r="AJ275" i="4"/>
  <c r="AH275" i="4"/>
  <c r="AA275" i="4"/>
  <c r="AC275" i="4" s="1"/>
  <c r="Z275" i="4"/>
  <c r="W275" i="4"/>
  <c r="AP274" i="4"/>
  <c r="AM274" i="4"/>
  <c r="AJ274" i="4"/>
  <c r="AH274" i="4"/>
  <c r="AA274" i="4"/>
  <c r="AC274" i="4" s="1"/>
  <c r="Z274" i="4"/>
  <c r="W274" i="4"/>
  <c r="AP273" i="4"/>
  <c r="AM273" i="4"/>
  <c r="AJ273" i="4"/>
  <c r="AH273" i="4"/>
  <c r="AA273" i="4"/>
  <c r="AC273" i="4" s="1"/>
  <c r="Z273" i="4"/>
  <c r="W273" i="4"/>
  <c r="AP272" i="4"/>
  <c r="AM272" i="4"/>
  <c r="AJ272" i="4"/>
  <c r="AH272" i="4"/>
  <c r="AA272" i="4"/>
  <c r="AC272" i="4" s="1"/>
  <c r="Z272" i="4"/>
  <c r="W272" i="4"/>
  <c r="AP271" i="4"/>
  <c r="AM271" i="4"/>
  <c r="AJ271" i="4"/>
  <c r="AH271" i="4"/>
  <c r="AA271" i="4"/>
  <c r="AC271" i="4" s="1"/>
  <c r="Z271" i="4"/>
  <c r="W271" i="4"/>
  <c r="AP270" i="4"/>
  <c r="AM270" i="4"/>
  <c r="AJ270" i="4"/>
  <c r="AH270" i="4"/>
  <c r="AA270" i="4"/>
  <c r="AC270" i="4" s="1"/>
  <c r="Z270" i="4"/>
  <c r="W270" i="4"/>
  <c r="AP269" i="4"/>
  <c r="AM269" i="4"/>
  <c r="AJ269" i="4"/>
  <c r="AH269" i="4"/>
  <c r="AA269" i="4"/>
  <c r="AC269" i="4" s="1"/>
  <c r="Z269" i="4"/>
  <c r="W269" i="4"/>
  <c r="AP268" i="4"/>
  <c r="AM268" i="4"/>
  <c r="AJ268" i="4"/>
  <c r="AH268" i="4"/>
  <c r="AA268" i="4"/>
  <c r="AC268" i="4" s="1"/>
  <c r="Z268" i="4"/>
  <c r="W268" i="4"/>
  <c r="AP267" i="4"/>
  <c r="AM267" i="4"/>
  <c r="AJ267" i="4"/>
  <c r="AH267" i="4"/>
  <c r="AA267" i="4"/>
  <c r="AC267" i="4" s="1"/>
  <c r="Z267" i="4"/>
  <c r="W267" i="4"/>
  <c r="AP266" i="4"/>
  <c r="AM266" i="4"/>
  <c r="AJ266" i="4"/>
  <c r="AH266" i="4"/>
  <c r="AA266" i="4"/>
  <c r="AC266" i="4" s="1"/>
  <c r="Z266" i="4"/>
  <c r="W266" i="4"/>
  <c r="AA265" i="4"/>
  <c r="AA264" i="4"/>
  <c r="AE263" i="4"/>
  <c r="AE264" i="4" s="1"/>
  <c r="AA263" i="4"/>
  <c r="Y263" i="4"/>
  <c r="Y264" i="4" s="1"/>
  <c r="Z264" i="4" s="1"/>
  <c r="Q263" i="4"/>
  <c r="Q264" i="4" s="1"/>
  <c r="O263" i="4"/>
  <c r="O264" i="4" s="1"/>
  <c r="N263" i="4"/>
  <c r="N264" i="4" s="1"/>
  <c r="M263" i="4"/>
  <c r="M264" i="4" s="1"/>
  <c r="M265" i="4" s="1"/>
  <c r="L263" i="4"/>
  <c r="L264" i="4" s="1"/>
  <c r="K263" i="4"/>
  <c r="J263" i="4"/>
  <c r="J264" i="4" s="1"/>
  <c r="I263" i="4"/>
  <c r="I264" i="4" s="1"/>
  <c r="H263" i="4"/>
  <c r="H264" i="4" s="1"/>
  <c r="G263" i="4"/>
  <c r="G264" i="4" s="1"/>
  <c r="E263" i="4"/>
  <c r="AA262" i="4"/>
  <c r="Z262" i="4"/>
  <c r="AA261" i="4"/>
  <c r="Z261" i="4"/>
  <c r="AQ260" i="4"/>
  <c r="AO260" i="4"/>
  <c r="AN260" i="4"/>
  <c r="AL260" i="4"/>
  <c r="AK260" i="4"/>
  <c r="AI260" i="4"/>
  <c r="AJ260" i="4" s="1"/>
  <c r="AG260" i="4"/>
  <c r="AB260" i="4"/>
  <c r="AA260" i="4"/>
  <c r="Z260" i="4"/>
  <c r="V260" i="4"/>
  <c r="U260" i="4"/>
  <c r="T260" i="4"/>
  <c r="P260" i="4"/>
  <c r="F260" i="4"/>
  <c r="AP259" i="4"/>
  <c r="AM259" i="4"/>
  <c r="AJ259" i="4"/>
  <c r="AH259" i="4"/>
  <c r="AA259" i="4"/>
  <c r="AC259" i="4" s="1"/>
  <c r="Z259" i="4"/>
  <c r="W259" i="4"/>
  <c r="AP258" i="4"/>
  <c r="AM258" i="4"/>
  <c r="AJ258" i="4"/>
  <c r="AH258" i="4"/>
  <c r="AA258" i="4"/>
  <c r="AC258" i="4" s="1"/>
  <c r="Z258" i="4"/>
  <c r="W258" i="4"/>
  <c r="AP257" i="4"/>
  <c r="AM257" i="4"/>
  <c r="AJ257" i="4"/>
  <c r="AH257" i="4"/>
  <c r="AA257" i="4"/>
  <c r="AC257" i="4" s="1"/>
  <c r="Z257" i="4"/>
  <c r="W257" i="4"/>
  <c r="AP256" i="4"/>
  <c r="AM256" i="4"/>
  <c r="AJ256" i="4"/>
  <c r="AH256" i="4"/>
  <c r="AA256" i="4"/>
  <c r="AC256" i="4" s="1"/>
  <c r="Z256" i="4"/>
  <c r="W256" i="4"/>
  <c r="AP255" i="4"/>
  <c r="AM255" i="4"/>
  <c r="AJ255" i="4"/>
  <c r="AH255" i="4"/>
  <c r="AA255" i="4"/>
  <c r="AC255" i="4" s="1"/>
  <c r="Z255" i="4"/>
  <c r="W255" i="4"/>
  <c r="AP254" i="4"/>
  <c r="AM254" i="4"/>
  <c r="AJ254" i="4"/>
  <c r="AH254" i="4"/>
  <c r="AA254" i="4"/>
  <c r="AC254" i="4" s="1"/>
  <c r="Z254" i="4"/>
  <c r="W254" i="4"/>
  <c r="AP253" i="4"/>
  <c r="AM253" i="4"/>
  <c r="AJ253" i="4"/>
  <c r="AH253" i="4"/>
  <c r="AA253" i="4"/>
  <c r="AC253" i="4" s="1"/>
  <c r="Z253" i="4"/>
  <c r="W253" i="4"/>
  <c r="AP252" i="4"/>
  <c r="AM252" i="4"/>
  <c r="AJ252" i="4"/>
  <c r="AH252" i="4"/>
  <c r="AA252" i="4"/>
  <c r="AC252" i="4" s="1"/>
  <c r="Z252" i="4"/>
  <c r="W252" i="4"/>
  <c r="AP251" i="4"/>
  <c r="AM251" i="4"/>
  <c r="AJ251" i="4"/>
  <c r="AH251" i="4"/>
  <c r="AA251" i="4"/>
  <c r="AC251" i="4" s="1"/>
  <c r="Z251" i="4"/>
  <c r="W251" i="4"/>
  <c r="AP250" i="4"/>
  <c r="AM250" i="4"/>
  <c r="AJ250" i="4"/>
  <c r="AH250" i="4"/>
  <c r="AA250" i="4"/>
  <c r="AC250" i="4" s="1"/>
  <c r="Z250" i="4"/>
  <c r="W250" i="4"/>
  <c r="AP249" i="4"/>
  <c r="AM249" i="4"/>
  <c r="AJ249" i="4"/>
  <c r="AH249" i="4"/>
  <c r="AA249" i="4"/>
  <c r="AC249" i="4" s="1"/>
  <c r="Z249" i="4"/>
  <c r="W249" i="4"/>
  <c r="AP248" i="4"/>
  <c r="AM248" i="4"/>
  <c r="AJ248" i="4"/>
  <c r="AH248" i="4"/>
  <c r="AA248" i="4"/>
  <c r="AC248" i="4" s="1"/>
  <c r="Z248" i="4"/>
  <c r="W248" i="4"/>
  <c r="AP247" i="4"/>
  <c r="AM247" i="4"/>
  <c r="AJ247" i="4"/>
  <c r="AH247" i="4"/>
  <c r="AA247" i="4"/>
  <c r="AC247" i="4" s="1"/>
  <c r="Z247" i="4"/>
  <c r="W247" i="4"/>
  <c r="AP246" i="4"/>
  <c r="AM246" i="4"/>
  <c r="AJ246" i="4"/>
  <c r="AH246" i="4"/>
  <c r="AA246" i="4"/>
  <c r="AC246" i="4" s="1"/>
  <c r="Z246" i="4"/>
  <c r="W246" i="4"/>
  <c r="AP245" i="4"/>
  <c r="AM245" i="4"/>
  <c r="AJ245" i="4"/>
  <c r="AH245" i="4"/>
  <c r="AA245" i="4"/>
  <c r="AC245" i="4" s="1"/>
  <c r="Z245" i="4"/>
  <c r="W245" i="4"/>
  <c r="AP244" i="4"/>
  <c r="AM244" i="4"/>
  <c r="AJ244" i="4"/>
  <c r="AH244" i="4"/>
  <c r="AA244" i="4"/>
  <c r="AC244" i="4" s="1"/>
  <c r="Z244" i="4"/>
  <c r="W244" i="4"/>
  <c r="AP243" i="4"/>
  <c r="AM243" i="4"/>
  <c r="AJ243" i="4"/>
  <c r="AH243" i="4"/>
  <c r="AA243" i="4"/>
  <c r="AC243" i="4" s="1"/>
  <c r="Z243" i="4"/>
  <c r="W243" i="4"/>
  <c r="AP242" i="4"/>
  <c r="AM242" i="4"/>
  <c r="AJ242" i="4"/>
  <c r="AH242" i="4"/>
  <c r="AA242" i="4"/>
  <c r="AC242" i="4" s="1"/>
  <c r="Z242" i="4"/>
  <c r="W242" i="4"/>
  <c r="AP241" i="4"/>
  <c r="AM241" i="4"/>
  <c r="AJ241" i="4"/>
  <c r="AH241" i="4"/>
  <c r="AA241" i="4"/>
  <c r="AC241" i="4" s="1"/>
  <c r="Z241" i="4"/>
  <c r="W241" i="4"/>
  <c r="AP240" i="4"/>
  <c r="AM240" i="4"/>
  <c r="AJ240" i="4"/>
  <c r="AH240" i="4"/>
  <c r="AA240" i="4"/>
  <c r="AC240" i="4" s="1"/>
  <c r="Z240" i="4"/>
  <c r="W240" i="4"/>
  <c r="AP239" i="4"/>
  <c r="AM239" i="4"/>
  <c r="AJ239" i="4"/>
  <c r="AH239" i="4"/>
  <c r="AA239" i="4"/>
  <c r="AC239" i="4" s="1"/>
  <c r="Z239" i="4"/>
  <c r="W239" i="4"/>
  <c r="AP238" i="4"/>
  <c r="AM238" i="4"/>
  <c r="AJ238" i="4"/>
  <c r="AH238" i="4"/>
  <c r="AA238" i="4"/>
  <c r="AC238" i="4" s="1"/>
  <c r="Z238" i="4"/>
  <c r="W238" i="4"/>
  <c r="AP237" i="4"/>
  <c r="AM237" i="4"/>
  <c r="AJ237" i="4"/>
  <c r="AH237" i="4"/>
  <c r="AA237" i="4"/>
  <c r="AC237" i="4" s="1"/>
  <c r="Z237" i="4"/>
  <c r="W237" i="4"/>
  <c r="AP236" i="4"/>
  <c r="AM236" i="4"/>
  <c r="AJ236" i="4"/>
  <c r="AH236" i="4"/>
  <c r="AA236" i="4"/>
  <c r="AC236" i="4" s="1"/>
  <c r="Z236" i="4"/>
  <c r="W236" i="4"/>
  <c r="AP235" i="4"/>
  <c r="AM235" i="4"/>
  <c r="AJ235" i="4"/>
  <c r="AH235" i="4"/>
  <c r="AA235" i="4"/>
  <c r="AC235" i="4" s="1"/>
  <c r="Z235" i="4"/>
  <c r="W235" i="4"/>
  <c r="AP234" i="4"/>
  <c r="AM234" i="4"/>
  <c r="AJ234" i="4"/>
  <c r="AH234" i="4"/>
  <c r="AA234" i="4"/>
  <c r="AC234" i="4" s="1"/>
  <c r="Z234" i="4"/>
  <c r="W234" i="4"/>
  <c r="AP233" i="4"/>
  <c r="AM233" i="4"/>
  <c r="AJ233" i="4"/>
  <c r="AH233" i="4"/>
  <c r="AA233" i="4"/>
  <c r="AC233" i="4" s="1"/>
  <c r="Z233" i="4"/>
  <c r="W233" i="4"/>
  <c r="AP232" i="4"/>
  <c r="AM232" i="4"/>
  <c r="AJ232" i="4"/>
  <c r="AH232" i="4"/>
  <c r="AA232" i="4"/>
  <c r="AC232" i="4" s="1"/>
  <c r="Z232" i="4"/>
  <c r="W232" i="4"/>
  <c r="AP231" i="4"/>
  <c r="AM231" i="4"/>
  <c r="AJ231" i="4"/>
  <c r="AH231" i="4"/>
  <c r="AA231" i="4"/>
  <c r="AC231" i="4" s="1"/>
  <c r="Z231" i="4"/>
  <c r="W231" i="4"/>
  <c r="AP230" i="4"/>
  <c r="AM230" i="4"/>
  <c r="AJ230" i="4"/>
  <c r="AH230" i="4"/>
  <c r="AA230" i="4"/>
  <c r="AC230" i="4" s="1"/>
  <c r="Z230" i="4"/>
  <c r="W230" i="4"/>
  <c r="AP229" i="4"/>
  <c r="AM229" i="4"/>
  <c r="AJ229" i="4"/>
  <c r="AH229" i="4"/>
  <c r="AA229" i="4"/>
  <c r="AC229" i="4" s="1"/>
  <c r="Z229" i="4"/>
  <c r="W229" i="4"/>
  <c r="AP228" i="4"/>
  <c r="AM228" i="4"/>
  <c r="AJ228" i="4"/>
  <c r="AH228" i="4"/>
  <c r="AA228" i="4"/>
  <c r="AC228" i="4" s="1"/>
  <c r="Z228" i="4"/>
  <c r="W228" i="4"/>
  <c r="AP227" i="4"/>
  <c r="AM227" i="4"/>
  <c r="AJ227" i="4"/>
  <c r="AH227" i="4"/>
  <c r="AA227" i="4"/>
  <c r="AC227" i="4" s="1"/>
  <c r="Z227" i="4"/>
  <c r="W227" i="4"/>
  <c r="AP226" i="4"/>
  <c r="AM226" i="4"/>
  <c r="AJ226" i="4"/>
  <c r="AH226" i="4"/>
  <c r="AA226" i="4"/>
  <c r="AC226" i="4" s="1"/>
  <c r="Z226" i="4"/>
  <c r="W226" i="4"/>
  <c r="AP225" i="4"/>
  <c r="AM225" i="4"/>
  <c r="AJ225" i="4"/>
  <c r="AH225" i="4"/>
  <c r="AA225" i="4"/>
  <c r="AC225" i="4" s="1"/>
  <c r="Z225" i="4"/>
  <c r="W225" i="4"/>
  <c r="AP224" i="4"/>
  <c r="AM224" i="4"/>
  <c r="AJ224" i="4"/>
  <c r="AH224" i="4"/>
  <c r="AA224" i="4"/>
  <c r="AC224" i="4" s="1"/>
  <c r="Z224" i="4"/>
  <c r="W224" i="4"/>
  <c r="AP223" i="4"/>
  <c r="AM223" i="4"/>
  <c r="AJ223" i="4"/>
  <c r="AH223" i="4"/>
  <c r="AA223" i="4"/>
  <c r="AC223" i="4" s="1"/>
  <c r="Z223" i="4"/>
  <c r="W223" i="4"/>
  <c r="AP222" i="4"/>
  <c r="AM222" i="4"/>
  <c r="AJ222" i="4"/>
  <c r="AH222" i="4"/>
  <c r="AA222" i="4"/>
  <c r="AC222" i="4" s="1"/>
  <c r="Z222" i="4"/>
  <c r="W222" i="4"/>
  <c r="AP221" i="4"/>
  <c r="AM221" i="4"/>
  <c r="AJ221" i="4"/>
  <c r="AH221" i="4"/>
  <c r="AA221" i="4"/>
  <c r="AC221" i="4" s="1"/>
  <c r="Z221" i="4"/>
  <c r="W221" i="4"/>
  <c r="AP220" i="4"/>
  <c r="AM220" i="4"/>
  <c r="AJ220" i="4"/>
  <c r="AH220" i="4"/>
  <c r="AA220" i="4"/>
  <c r="AC220" i="4" s="1"/>
  <c r="Z220" i="4"/>
  <c r="W220" i="4"/>
  <c r="AP219" i="4"/>
  <c r="AM219" i="4"/>
  <c r="AJ219" i="4"/>
  <c r="AH219" i="4"/>
  <c r="AA219" i="4"/>
  <c r="AC219" i="4" s="1"/>
  <c r="Z219" i="4"/>
  <c r="W219" i="4"/>
  <c r="AP218" i="4"/>
  <c r="AM218" i="4"/>
  <c r="AJ218" i="4"/>
  <c r="AH218" i="4"/>
  <c r="AA218" i="4"/>
  <c r="AC218" i="4" s="1"/>
  <c r="Z218" i="4"/>
  <c r="W218" i="4"/>
  <c r="AP217" i="4"/>
  <c r="AM217" i="4"/>
  <c r="AJ217" i="4"/>
  <c r="AH217" i="4"/>
  <c r="AA217" i="4"/>
  <c r="AC217" i="4" s="1"/>
  <c r="Z217" i="4"/>
  <c r="W217" i="4"/>
  <c r="AP216" i="4"/>
  <c r="AM216" i="4"/>
  <c r="AJ216" i="4"/>
  <c r="AH216" i="4"/>
  <c r="AA216" i="4"/>
  <c r="AC216" i="4" s="1"/>
  <c r="Z216" i="4"/>
  <c r="W216" i="4"/>
  <c r="AP215" i="4"/>
  <c r="AM215" i="4"/>
  <c r="AJ215" i="4"/>
  <c r="AH215" i="4"/>
  <c r="AA215" i="4"/>
  <c r="AC215" i="4" s="1"/>
  <c r="Z215" i="4"/>
  <c r="W215" i="4"/>
  <c r="AP214" i="4"/>
  <c r="AM214" i="4"/>
  <c r="AJ214" i="4"/>
  <c r="AH214" i="4"/>
  <c r="AA214" i="4"/>
  <c r="AC214" i="4" s="1"/>
  <c r="Z214" i="4"/>
  <c r="W214" i="4"/>
  <c r="AP213" i="4"/>
  <c r="AM213" i="4"/>
  <c r="AJ213" i="4"/>
  <c r="AH213" i="4"/>
  <c r="AA213" i="4"/>
  <c r="AC213" i="4" s="1"/>
  <c r="Z213" i="4"/>
  <c r="W213" i="4"/>
  <c r="AP212" i="4"/>
  <c r="AM212" i="4"/>
  <c r="AJ212" i="4"/>
  <c r="AH212" i="4"/>
  <c r="AA212" i="4"/>
  <c r="AC212" i="4" s="1"/>
  <c r="Z212" i="4"/>
  <c r="W212" i="4"/>
  <c r="AP211" i="4"/>
  <c r="AM211" i="4"/>
  <c r="AJ211" i="4"/>
  <c r="AH211" i="4"/>
  <c r="AA211" i="4"/>
  <c r="AC211" i="4" s="1"/>
  <c r="Z211" i="4"/>
  <c r="W211" i="4"/>
  <c r="AP210" i="4"/>
  <c r="AM210" i="4"/>
  <c r="AJ210" i="4"/>
  <c r="AH210" i="4"/>
  <c r="AA210" i="4"/>
  <c r="AC210" i="4" s="1"/>
  <c r="Z210" i="4"/>
  <c r="W210" i="4"/>
  <c r="AP209" i="4"/>
  <c r="AM209" i="4"/>
  <c r="AJ209" i="4"/>
  <c r="AH209" i="4"/>
  <c r="AA209" i="4"/>
  <c r="AC209" i="4" s="1"/>
  <c r="Z209" i="4"/>
  <c r="W209" i="4"/>
  <c r="AP208" i="4"/>
  <c r="AM208" i="4"/>
  <c r="AJ208" i="4"/>
  <c r="AH208" i="4"/>
  <c r="AA208" i="4"/>
  <c r="AC208" i="4" s="1"/>
  <c r="Z208" i="4"/>
  <c r="W208" i="4"/>
  <c r="AP207" i="4"/>
  <c r="AM207" i="4"/>
  <c r="AJ207" i="4"/>
  <c r="AH207" i="4"/>
  <c r="AA207" i="4"/>
  <c r="AC207" i="4" s="1"/>
  <c r="Z207" i="4"/>
  <c r="W207" i="4"/>
  <c r="AP206" i="4"/>
  <c r="AM206" i="4"/>
  <c r="AJ206" i="4"/>
  <c r="AH206" i="4"/>
  <c r="AA206" i="4"/>
  <c r="AC206" i="4" s="1"/>
  <c r="Z206" i="4"/>
  <c r="W206" i="4"/>
  <c r="AP205" i="4"/>
  <c r="AM205" i="4"/>
  <c r="AJ205" i="4"/>
  <c r="AH205" i="4"/>
  <c r="AA205" i="4"/>
  <c r="AC205" i="4" s="1"/>
  <c r="Z205" i="4"/>
  <c r="W205" i="4"/>
  <c r="AP204" i="4"/>
  <c r="AM204" i="4"/>
  <c r="AJ204" i="4"/>
  <c r="AH204" i="4"/>
  <c r="AA204" i="4"/>
  <c r="AC204" i="4" s="1"/>
  <c r="Z204" i="4"/>
  <c r="W204" i="4"/>
  <c r="AP203" i="4"/>
  <c r="AM203" i="4"/>
  <c r="AJ203" i="4"/>
  <c r="AH203" i="4"/>
  <c r="AA203" i="4"/>
  <c r="AC203" i="4" s="1"/>
  <c r="Z203" i="4"/>
  <c r="W203" i="4"/>
  <c r="AP202" i="4"/>
  <c r="AM202" i="4"/>
  <c r="AJ202" i="4"/>
  <c r="AH202" i="4"/>
  <c r="AA202" i="4"/>
  <c r="AC202" i="4" s="1"/>
  <c r="Z202" i="4"/>
  <c r="W202" i="4"/>
  <c r="AP201" i="4"/>
  <c r="AM201" i="4"/>
  <c r="AJ201" i="4"/>
  <c r="AH201" i="4"/>
  <c r="AA201" i="4"/>
  <c r="AC201" i="4" s="1"/>
  <c r="Z201" i="4"/>
  <c r="W201" i="4"/>
  <c r="AP200" i="4"/>
  <c r="AM200" i="4"/>
  <c r="AJ200" i="4"/>
  <c r="AH200" i="4"/>
  <c r="AA200" i="4"/>
  <c r="AC200" i="4" s="1"/>
  <c r="Z200" i="4"/>
  <c r="W200" i="4"/>
  <c r="AP199" i="4"/>
  <c r="AM199" i="4"/>
  <c r="AJ199" i="4"/>
  <c r="AH199" i="4"/>
  <c r="AA199" i="4"/>
  <c r="AC199" i="4" s="1"/>
  <c r="Z199" i="4"/>
  <c r="W199" i="4"/>
  <c r="AP198" i="4"/>
  <c r="AM198" i="4"/>
  <c r="AJ198" i="4"/>
  <c r="AH198" i="4"/>
  <c r="AA198" i="4"/>
  <c r="AC198" i="4" s="1"/>
  <c r="Z198" i="4"/>
  <c r="W198" i="4"/>
  <c r="AP197" i="4"/>
  <c r="AM197" i="4"/>
  <c r="AJ197" i="4"/>
  <c r="AH197" i="4"/>
  <c r="AA197" i="4"/>
  <c r="AC197" i="4" s="1"/>
  <c r="Z197" i="4"/>
  <c r="W197" i="4"/>
  <c r="AP196" i="4"/>
  <c r="AM196" i="4"/>
  <c r="AJ196" i="4"/>
  <c r="AH196" i="4"/>
  <c r="AA196" i="4"/>
  <c r="AC196" i="4" s="1"/>
  <c r="Z196" i="4"/>
  <c r="W196" i="4"/>
  <c r="AP195" i="4"/>
  <c r="AM195" i="4"/>
  <c r="AJ195" i="4"/>
  <c r="AH195" i="4"/>
  <c r="AA195" i="4"/>
  <c r="AC195" i="4" s="1"/>
  <c r="Z195" i="4"/>
  <c r="W195" i="4"/>
  <c r="AP194" i="4"/>
  <c r="AM194" i="4"/>
  <c r="AJ194" i="4"/>
  <c r="AH194" i="4"/>
  <c r="AA194" i="4"/>
  <c r="AC194" i="4" s="1"/>
  <c r="Z194" i="4"/>
  <c r="W194" i="4"/>
  <c r="AP193" i="4"/>
  <c r="AM193" i="4"/>
  <c r="AJ193" i="4"/>
  <c r="AH193" i="4"/>
  <c r="AA193" i="4"/>
  <c r="AC193" i="4" s="1"/>
  <c r="Z193" i="4"/>
  <c r="W193" i="4"/>
  <c r="AP192" i="4"/>
  <c r="AM192" i="4"/>
  <c r="AJ192" i="4"/>
  <c r="AH192" i="4"/>
  <c r="AA192" i="4"/>
  <c r="AC192" i="4" s="1"/>
  <c r="Z192" i="4"/>
  <c r="W192" i="4"/>
  <c r="AP191" i="4"/>
  <c r="AM191" i="4"/>
  <c r="AJ191" i="4"/>
  <c r="AH191" i="4"/>
  <c r="AA191" i="4"/>
  <c r="AC191" i="4" s="1"/>
  <c r="Z191" i="4"/>
  <c r="W191" i="4"/>
  <c r="AP190" i="4"/>
  <c r="AM190" i="4"/>
  <c r="AJ190" i="4"/>
  <c r="AH190" i="4"/>
  <c r="AA190" i="4"/>
  <c r="AC190" i="4" s="1"/>
  <c r="Z190" i="4"/>
  <c r="W190" i="4"/>
  <c r="AP189" i="4"/>
  <c r="AM189" i="4"/>
  <c r="AJ189" i="4"/>
  <c r="AH189" i="4"/>
  <c r="AA189" i="4"/>
  <c r="AC189" i="4" s="1"/>
  <c r="Z189" i="4"/>
  <c r="W189" i="4"/>
  <c r="AP188" i="4"/>
  <c r="AM188" i="4"/>
  <c r="AJ188" i="4"/>
  <c r="AH188" i="4"/>
  <c r="AA188" i="4"/>
  <c r="AC188" i="4" s="1"/>
  <c r="Z188" i="4"/>
  <c r="W188" i="4"/>
  <c r="AP187" i="4"/>
  <c r="AM187" i="4"/>
  <c r="AJ187" i="4"/>
  <c r="AH187" i="4"/>
  <c r="AA187" i="4"/>
  <c r="AC187" i="4" s="1"/>
  <c r="Z187" i="4"/>
  <c r="W187" i="4"/>
  <c r="AP186" i="4"/>
  <c r="AM186" i="4"/>
  <c r="AJ186" i="4"/>
  <c r="AH186" i="4"/>
  <c r="AA186" i="4"/>
  <c r="AC186" i="4" s="1"/>
  <c r="Z186" i="4"/>
  <c r="W186" i="4"/>
  <c r="AP185" i="4"/>
  <c r="AM185" i="4"/>
  <c r="AJ185" i="4"/>
  <c r="AH185" i="4"/>
  <c r="AA185" i="4"/>
  <c r="AC185" i="4" s="1"/>
  <c r="Z185" i="4"/>
  <c r="W185" i="4"/>
  <c r="AP184" i="4"/>
  <c r="AM184" i="4"/>
  <c r="AJ184" i="4"/>
  <c r="AH184" i="4"/>
  <c r="AA184" i="4"/>
  <c r="AC184" i="4" s="1"/>
  <c r="Z184" i="4"/>
  <c r="W184" i="4"/>
  <c r="AP183" i="4"/>
  <c r="AM183" i="4"/>
  <c r="AJ183" i="4"/>
  <c r="AH183" i="4"/>
  <c r="AA183" i="4"/>
  <c r="AC183" i="4" s="1"/>
  <c r="Z183" i="4"/>
  <c r="W183" i="4"/>
  <c r="AP182" i="4"/>
  <c r="AM182" i="4"/>
  <c r="AJ182" i="4"/>
  <c r="AH182" i="4"/>
  <c r="AA182" i="4"/>
  <c r="AC182" i="4" s="1"/>
  <c r="Z182" i="4"/>
  <c r="W182" i="4"/>
  <c r="AP181" i="4"/>
  <c r="AM181" i="4"/>
  <c r="AJ181" i="4"/>
  <c r="AH181" i="4"/>
  <c r="AA181" i="4"/>
  <c r="AC181" i="4" s="1"/>
  <c r="Z181" i="4"/>
  <c r="W181" i="4"/>
  <c r="AP180" i="4"/>
  <c r="AM180" i="4"/>
  <c r="AJ180" i="4"/>
  <c r="AH180" i="4"/>
  <c r="AA180" i="4"/>
  <c r="AC180" i="4" s="1"/>
  <c r="Z180" i="4"/>
  <c r="W180" i="4"/>
  <c r="AP179" i="4"/>
  <c r="AM179" i="4"/>
  <c r="AJ179" i="4"/>
  <c r="AH179" i="4"/>
  <c r="AA179" i="4"/>
  <c r="AC179" i="4" s="1"/>
  <c r="Z179" i="4"/>
  <c r="W179" i="4"/>
  <c r="AP178" i="4"/>
  <c r="AM178" i="4"/>
  <c r="AJ178" i="4"/>
  <c r="AH178" i="4"/>
  <c r="AA178" i="4"/>
  <c r="AC178" i="4" s="1"/>
  <c r="Z178" i="4"/>
  <c r="W178" i="4"/>
  <c r="AP177" i="4"/>
  <c r="AM177" i="4"/>
  <c r="AJ177" i="4"/>
  <c r="AH177" i="4"/>
  <c r="AA177" i="4"/>
  <c r="AC177" i="4" s="1"/>
  <c r="Z177" i="4"/>
  <c r="W177" i="4"/>
  <c r="AP176" i="4"/>
  <c r="AM176" i="4"/>
  <c r="AJ176" i="4"/>
  <c r="AH176" i="4"/>
  <c r="AA176" i="4"/>
  <c r="AC176" i="4" s="1"/>
  <c r="Z176" i="4"/>
  <c r="W176" i="4"/>
  <c r="AP175" i="4"/>
  <c r="AM175" i="4"/>
  <c r="AJ175" i="4"/>
  <c r="AH175" i="4"/>
  <c r="AA175" i="4"/>
  <c r="AC175" i="4" s="1"/>
  <c r="Z175" i="4"/>
  <c r="W175" i="4"/>
  <c r="AP174" i="4"/>
  <c r="AM174" i="4"/>
  <c r="AJ174" i="4"/>
  <c r="AH174" i="4"/>
  <c r="AA174" i="4"/>
  <c r="AC174" i="4" s="1"/>
  <c r="Z174" i="4"/>
  <c r="W174" i="4"/>
  <c r="AP173" i="4"/>
  <c r="AM173" i="4"/>
  <c r="AJ173" i="4"/>
  <c r="AH173" i="4"/>
  <c r="AA173" i="4"/>
  <c r="AC173" i="4" s="1"/>
  <c r="Z173" i="4"/>
  <c r="W173" i="4"/>
  <c r="AP172" i="4"/>
  <c r="AM172" i="4"/>
  <c r="AJ172" i="4"/>
  <c r="AH172" i="4"/>
  <c r="AA172" i="4"/>
  <c r="AC172" i="4" s="1"/>
  <c r="Z172" i="4"/>
  <c r="W172" i="4"/>
  <c r="AP171" i="4"/>
  <c r="AM171" i="4"/>
  <c r="AJ171" i="4"/>
  <c r="AH171" i="4"/>
  <c r="AA171" i="4"/>
  <c r="AC171" i="4" s="1"/>
  <c r="Z171" i="4"/>
  <c r="W171" i="4"/>
  <c r="AP170" i="4"/>
  <c r="AM170" i="4"/>
  <c r="AJ170" i="4"/>
  <c r="AH170" i="4"/>
  <c r="AA170" i="4"/>
  <c r="AC170" i="4" s="1"/>
  <c r="Z170" i="4"/>
  <c r="W170" i="4"/>
  <c r="AP169" i="4"/>
  <c r="AM169" i="4"/>
  <c r="AJ169" i="4"/>
  <c r="AH169" i="4"/>
  <c r="AA169" i="4"/>
  <c r="AC169" i="4" s="1"/>
  <c r="Z169" i="4"/>
  <c r="W169" i="4"/>
  <c r="AP168" i="4"/>
  <c r="AM168" i="4"/>
  <c r="AJ168" i="4"/>
  <c r="AH168" i="4"/>
  <c r="AA168" i="4"/>
  <c r="AC168" i="4" s="1"/>
  <c r="Z168" i="4"/>
  <c r="W168" i="4"/>
  <c r="AP167" i="4"/>
  <c r="AM167" i="4"/>
  <c r="AJ167" i="4"/>
  <c r="AH167" i="4"/>
  <c r="AA167" i="4"/>
  <c r="AC167" i="4" s="1"/>
  <c r="Z167" i="4"/>
  <c r="W167" i="4"/>
  <c r="AP166" i="4"/>
  <c r="AM166" i="4"/>
  <c r="AJ166" i="4"/>
  <c r="AH166" i="4"/>
  <c r="AA166" i="4"/>
  <c r="AC166" i="4" s="1"/>
  <c r="Z166" i="4"/>
  <c r="W166" i="4"/>
  <c r="AP165" i="4"/>
  <c r="AM165" i="4"/>
  <c r="AJ165" i="4"/>
  <c r="AH165" i="4"/>
  <c r="AA165" i="4"/>
  <c r="AC165" i="4" s="1"/>
  <c r="Z165" i="4"/>
  <c r="W165" i="4"/>
  <c r="AP164" i="4"/>
  <c r="AM164" i="4"/>
  <c r="AJ164" i="4"/>
  <c r="AH164" i="4"/>
  <c r="AA164" i="4"/>
  <c r="AC164" i="4" s="1"/>
  <c r="Z164" i="4"/>
  <c r="W164" i="4"/>
  <c r="AP163" i="4"/>
  <c r="AM163" i="4"/>
  <c r="AJ163" i="4"/>
  <c r="AH163" i="4"/>
  <c r="AA163" i="4"/>
  <c r="AC163" i="4" s="1"/>
  <c r="Z163" i="4"/>
  <c r="W163" i="4"/>
  <c r="AP162" i="4"/>
  <c r="AM162" i="4"/>
  <c r="AJ162" i="4"/>
  <c r="AH162" i="4"/>
  <c r="AA162" i="4"/>
  <c r="AC162" i="4" s="1"/>
  <c r="Z162" i="4"/>
  <c r="W162" i="4"/>
  <c r="AP161" i="4"/>
  <c r="AM161" i="4"/>
  <c r="AJ161" i="4"/>
  <c r="AH161" i="4"/>
  <c r="AA161" i="4"/>
  <c r="AC161" i="4" s="1"/>
  <c r="Z161" i="4"/>
  <c r="W161" i="4"/>
  <c r="AP160" i="4"/>
  <c r="AM160" i="4"/>
  <c r="AJ160" i="4"/>
  <c r="AH160" i="4"/>
  <c r="AA160" i="4"/>
  <c r="AC160" i="4" s="1"/>
  <c r="Z160" i="4"/>
  <c r="W160" i="4"/>
  <c r="AP159" i="4"/>
  <c r="AM159" i="4"/>
  <c r="AJ159" i="4"/>
  <c r="AH159" i="4"/>
  <c r="AA159" i="4"/>
  <c r="AC159" i="4" s="1"/>
  <c r="Z159" i="4"/>
  <c r="W159" i="4"/>
  <c r="AP158" i="4"/>
  <c r="AM158" i="4"/>
  <c r="AJ158" i="4"/>
  <c r="AH158" i="4"/>
  <c r="AA158" i="4"/>
  <c r="AC158" i="4" s="1"/>
  <c r="Z158" i="4"/>
  <c r="W158" i="4"/>
  <c r="AP157" i="4"/>
  <c r="AM157" i="4"/>
  <c r="AJ157" i="4"/>
  <c r="AH157" i="4"/>
  <c r="AA157" i="4"/>
  <c r="AC157" i="4" s="1"/>
  <c r="Z157" i="4"/>
  <c r="W157" i="4"/>
  <c r="AP156" i="4"/>
  <c r="AM156" i="4"/>
  <c r="AJ156" i="4"/>
  <c r="AH156" i="4"/>
  <c r="AA156" i="4"/>
  <c r="AC156" i="4" s="1"/>
  <c r="Z156" i="4"/>
  <c r="W156" i="4"/>
  <c r="AP155" i="4"/>
  <c r="AM155" i="4"/>
  <c r="AJ155" i="4"/>
  <c r="AH155" i="4"/>
  <c r="AA155" i="4"/>
  <c r="AC155" i="4" s="1"/>
  <c r="Z155" i="4"/>
  <c r="W155" i="4"/>
  <c r="AP154" i="4"/>
  <c r="AM154" i="4"/>
  <c r="AJ154" i="4"/>
  <c r="AH154" i="4"/>
  <c r="AA154" i="4"/>
  <c r="AC154" i="4" s="1"/>
  <c r="Z154" i="4"/>
  <c r="W154" i="4"/>
  <c r="AP153" i="4"/>
  <c r="AM153" i="4"/>
  <c r="AJ153" i="4"/>
  <c r="AH153" i="4"/>
  <c r="AA153" i="4"/>
  <c r="AC153" i="4" s="1"/>
  <c r="Z153" i="4"/>
  <c r="W153" i="4"/>
  <c r="AP152" i="4"/>
  <c r="AM152" i="4"/>
  <c r="AJ152" i="4"/>
  <c r="AH152" i="4"/>
  <c r="AA152" i="4"/>
  <c r="AC152" i="4" s="1"/>
  <c r="Z152" i="4"/>
  <c r="W152" i="4"/>
  <c r="AP151" i="4"/>
  <c r="AM151" i="4"/>
  <c r="AJ151" i="4"/>
  <c r="AH151" i="4"/>
  <c r="AA151" i="4"/>
  <c r="AC151" i="4" s="1"/>
  <c r="Z151" i="4"/>
  <c r="W151" i="4"/>
  <c r="AP150" i="4"/>
  <c r="AM150" i="4"/>
  <c r="AJ150" i="4"/>
  <c r="AH150" i="4"/>
  <c r="AA150" i="4"/>
  <c r="AC150" i="4" s="1"/>
  <c r="Z150" i="4"/>
  <c r="W150" i="4"/>
  <c r="AP149" i="4"/>
  <c r="AM149" i="4"/>
  <c r="AJ149" i="4"/>
  <c r="AH149" i="4"/>
  <c r="AA149" i="4"/>
  <c r="AC149" i="4" s="1"/>
  <c r="Z149" i="4"/>
  <c r="W149" i="4"/>
  <c r="AP148" i="4"/>
  <c r="AM148" i="4"/>
  <c r="AJ148" i="4"/>
  <c r="AH148" i="4"/>
  <c r="AA148" i="4"/>
  <c r="AC148" i="4" s="1"/>
  <c r="Z148" i="4"/>
  <c r="W148" i="4"/>
  <c r="AP147" i="4"/>
  <c r="AM147" i="4"/>
  <c r="AJ147" i="4"/>
  <c r="AH147" i="4"/>
  <c r="AA147" i="4"/>
  <c r="AC147" i="4" s="1"/>
  <c r="Z147" i="4"/>
  <c r="W147" i="4"/>
  <c r="AP146" i="4"/>
  <c r="AM146" i="4"/>
  <c r="AJ146" i="4"/>
  <c r="AH146" i="4"/>
  <c r="AA146" i="4"/>
  <c r="AC146" i="4" s="1"/>
  <c r="Z146" i="4"/>
  <c r="W146" i="4"/>
  <c r="AP145" i="4"/>
  <c r="AM145" i="4"/>
  <c r="AJ145" i="4"/>
  <c r="AH145" i="4"/>
  <c r="AA145" i="4"/>
  <c r="AC145" i="4" s="1"/>
  <c r="Z145" i="4"/>
  <c r="W145" i="4"/>
  <c r="AP144" i="4"/>
  <c r="AM144" i="4"/>
  <c r="AJ144" i="4"/>
  <c r="AH144" i="4"/>
  <c r="AA144" i="4"/>
  <c r="AC144" i="4" s="1"/>
  <c r="Z144" i="4"/>
  <c r="W144" i="4"/>
  <c r="AP143" i="4"/>
  <c r="AM143" i="4"/>
  <c r="AJ143" i="4"/>
  <c r="AH143" i="4"/>
  <c r="AA143" i="4"/>
  <c r="AC143" i="4" s="1"/>
  <c r="Z143" i="4"/>
  <c r="W143" i="4"/>
  <c r="AP142" i="4"/>
  <c r="AM142" i="4"/>
  <c r="AJ142" i="4"/>
  <c r="AH142" i="4"/>
  <c r="AA142" i="4"/>
  <c r="AC142" i="4" s="1"/>
  <c r="Z142" i="4"/>
  <c r="W142" i="4"/>
  <c r="AP141" i="4"/>
  <c r="AM141" i="4"/>
  <c r="AJ141" i="4"/>
  <c r="AH141" i="4"/>
  <c r="AA141" i="4"/>
  <c r="AC141" i="4" s="1"/>
  <c r="Z141" i="4"/>
  <c r="W141" i="4"/>
  <c r="AP140" i="4"/>
  <c r="AM140" i="4"/>
  <c r="AJ140" i="4"/>
  <c r="AH140" i="4"/>
  <c r="AA140" i="4"/>
  <c r="AC140" i="4" s="1"/>
  <c r="Z140" i="4"/>
  <c r="W140" i="4"/>
  <c r="AP139" i="4"/>
  <c r="AM139" i="4"/>
  <c r="AJ139" i="4"/>
  <c r="AH139" i="4"/>
  <c r="AA139" i="4"/>
  <c r="AC139" i="4" s="1"/>
  <c r="Z139" i="4"/>
  <c r="W139" i="4"/>
  <c r="AP138" i="4"/>
  <c r="AM138" i="4"/>
  <c r="AJ138" i="4"/>
  <c r="AH138" i="4"/>
  <c r="AA138" i="4"/>
  <c r="AC138" i="4" s="1"/>
  <c r="Z138" i="4"/>
  <c r="W138" i="4"/>
  <c r="AP137" i="4"/>
  <c r="AM137" i="4"/>
  <c r="AJ137" i="4"/>
  <c r="AH137" i="4"/>
  <c r="AA137" i="4"/>
  <c r="AC137" i="4" s="1"/>
  <c r="Z137" i="4"/>
  <c r="W137" i="4"/>
  <c r="AP136" i="4"/>
  <c r="AM136" i="4"/>
  <c r="AJ136" i="4"/>
  <c r="AH136" i="4"/>
  <c r="AA136" i="4"/>
  <c r="AC136" i="4" s="1"/>
  <c r="Z136" i="4"/>
  <c r="W136" i="4"/>
  <c r="AP135" i="4"/>
  <c r="AM135" i="4"/>
  <c r="AJ135" i="4"/>
  <c r="AH135" i="4"/>
  <c r="AA135" i="4"/>
  <c r="AC135" i="4" s="1"/>
  <c r="Z135" i="4"/>
  <c r="W135" i="4"/>
  <c r="AP134" i="4"/>
  <c r="AM134" i="4"/>
  <c r="AJ134" i="4"/>
  <c r="AH134" i="4"/>
  <c r="AA134" i="4"/>
  <c r="AC134" i="4" s="1"/>
  <c r="Z134" i="4"/>
  <c r="W134" i="4"/>
  <c r="AP133" i="4"/>
  <c r="AM133" i="4"/>
  <c r="AJ133" i="4"/>
  <c r="AH133" i="4"/>
  <c r="AA133" i="4"/>
  <c r="AC133" i="4" s="1"/>
  <c r="Z133" i="4"/>
  <c r="W133" i="4"/>
  <c r="AP132" i="4"/>
  <c r="AM132" i="4"/>
  <c r="AJ132" i="4"/>
  <c r="AH132" i="4"/>
  <c r="AA132" i="4"/>
  <c r="AC132" i="4" s="1"/>
  <c r="Z132" i="4"/>
  <c r="W132" i="4"/>
  <c r="AP131" i="4"/>
  <c r="AM131" i="4"/>
  <c r="AJ131" i="4"/>
  <c r="AH131" i="4"/>
  <c r="AA131" i="4"/>
  <c r="AC131" i="4" s="1"/>
  <c r="Z131" i="4"/>
  <c r="W131" i="4"/>
  <c r="AP130" i="4"/>
  <c r="AM130" i="4"/>
  <c r="AJ130" i="4"/>
  <c r="AH130" i="4"/>
  <c r="AA130" i="4"/>
  <c r="AC130" i="4" s="1"/>
  <c r="Z130" i="4"/>
  <c r="W130" i="4"/>
  <c r="AP129" i="4"/>
  <c r="AM129" i="4"/>
  <c r="AJ129" i="4"/>
  <c r="AH129" i="4"/>
  <c r="AA129" i="4"/>
  <c r="AC129" i="4" s="1"/>
  <c r="Z129" i="4"/>
  <c r="W129" i="4"/>
  <c r="AP128" i="4"/>
  <c r="AM128" i="4"/>
  <c r="AJ128" i="4"/>
  <c r="AH128" i="4"/>
  <c r="AA128" i="4"/>
  <c r="AC128" i="4" s="1"/>
  <c r="Z128" i="4"/>
  <c r="W128" i="4"/>
  <c r="AP127" i="4"/>
  <c r="AM127" i="4"/>
  <c r="AJ127" i="4"/>
  <c r="AH127" i="4"/>
  <c r="AA127" i="4"/>
  <c r="AC127" i="4" s="1"/>
  <c r="Z127" i="4"/>
  <c r="W127" i="4"/>
  <c r="AP126" i="4"/>
  <c r="AM126" i="4"/>
  <c r="AJ126" i="4"/>
  <c r="AH126" i="4"/>
  <c r="AA126" i="4"/>
  <c r="AC126" i="4" s="1"/>
  <c r="Z126" i="4"/>
  <c r="W126" i="4"/>
  <c r="AP125" i="4"/>
  <c r="AM125" i="4"/>
  <c r="AJ125" i="4"/>
  <c r="AH125" i="4"/>
  <c r="AA125" i="4"/>
  <c r="AC125" i="4" s="1"/>
  <c r="Z125" i="4"/>
  <c r="W125" i="4"/>
  <c r="AP124" i="4"/>
  <c r="AM124" i="4"/>
  <c r="AJ124" i="4"/>
  <c r="AH124" i="4"/>
  <c r="AA124" i="4"/>
  <c r="AC124" i="4" s="1"/>
  <c r="Z124" i="4"/>
  <c r="W124" i="4"/>
  <c r="AP123" i="4"/>
  <c r="AM123" i="4"/>
  <c r="AJ123" i="4"/>
  <c r="AH123" i="4"/>
  <c r="AA123" i="4"/>
  <c r="AC123" i="4" s="1"/>
  <c r="Z123" i="4"/>
  <c r="W123" i="4"/>
  <c r="AP122" i="4"/>
  <c r="AM122" i="4"/>
  <c r="AJ122" i="4"/>
  <c r="AH122" i="4"/>
  <c r="AA122" i="4"/>
  <c r="AC122" i="4" s="1"/>
  <c r="Z122" i="4"/>
  <c r="W122" i="4"/>
  <c r="AP121" i="4"/>
  <c r="AM121" i="4"/>
  <c r="AJ121" i="4"/>
  <c r="AH121" i="4"/>
  <c r="AA121" i="4"/>
  <c r="AC121" i="4" s="1"/>
  <c r="Z121" i="4"/>
  <c r="W121" i="4"/>
  <c r="AP120" i="4"/>
  <c r="AM120" i="4"/>
  <c r="AJ120" i="4"/>
  <c r="AH120" i="4"/>
  <c r="AA120" i="4"/>
  <c r="AC120" i="4" s="1"/>
  <c r="Z120" i="4"/>
  <c r="W120" i="4"/>
  <c r="AP119" i="4"/>
  <c r="AM119" i="4"/>
  <c r="AJ119" i="4"/>
  <c r="AH119" i="4"/>
  <c r="AA119" i="4"/>
  <c r="AC119" i="4" s="1"/>
  <c r="Z119" i="4"/>
  <c r="W119" i="4"/>
  <c r="AP118" i="4"/>
  <c r="AM118" i="4"/>
  <c r="AJ118" i="4"/>
  <c r="AH118" i="4"/>
  <c r="AA118" i="4"/>
  <c r="AC118" i="4" s="1"/>
  <c r="Z118" i="4"/>
  <c r="W118" i="4"/>
  <c r="AP117" i="4"/>
  <c r="AM117" i="4"/>
  <c r="AJ117" i="4"/>
  <c r="AH117" i="4"/>
  <c r="AA117" i="4"/>
  <c r="AC117" i="4" s="1"/>
  <c r="Z117" i="4"/>
  <c r="W117" i="4"/>
  <c r="AP116" i="4"/>
  <c r="AM116" i="4"/>
  <c r="AJ116" i="4"/>
  <c r="AH116" i="4"/>
  <c r="AA116" i="4"/>
  <c r="AC116" i="4" s="1"/>
  <c r="Z116" i="4"/>
  <c r="W116" i="4"/>
  <c r="AP115" i="4"/>
  <c r="AM115" i="4"/>
  <c r="AJ115" i="4"/>
  <c r="AH115" i="4"/>
  <c r="AA115" i="4"/>
  <c r="AC115" i="4" s="1"/>
  <c r="Z115" i="4"/>
  <c r="W115" i="4"/>
  <c r="AP114" i="4"/>
  <c r="AM114" i="4"/>
  <c r="AJ114" i="4"/>
  <c r="AH114" i="4"/>
  <c r="AA114" i="4"/>
  <c r="AC114" i="4" s="1"/>
  <c r="Z114" i="4"/>
  <c r="W114" i="4"/>
  <c r="AP113" i="4"/>
  <c r="AM113" i="4"/>
  <c r="AJ113" i="4"/>
  <c r="AH113" i="4"/>
  <c r="AA113" i="4"/>
  <c r="AC113" i="4" s="1"/>
  <c r="Z113" i="4"/>
  <c r="W113" i="4"/>
  <c r="AP112" i="4"/>
  <c r="AM112" i="4"/>
  <c r="AJ112" i="4"/>
  <c r="AH112" i="4"/>
  <c r="AA112" i="4"/>
  <c r="AC112" i="4" s="1"/>
  <c r="Z112" i="4"/>
  <c r="W112" i="4"/>
  <c r="AP111" i="4"/>
  <c r="AM111" i="4"/>
  <c r="AJ111" i="4"/>
  <c r="AH111" i="4"/>
  <c r="AA111" i="4"/>
  <c r="AC111" i="4" s="1"/>
  <c r="Z111" i="4"/>
  <c r="W111" i="4"/>
  <c r="AP110" i="4"/>
  <c r="AM110" i="4"/>
  <c r="AJ110" i="4"/>
  <c r="AH110" i="4"/>
  <c r="AA110" i="4"/>
  <c r="AC110" i="4" s="1"/>
  <c r="Z110" i="4"/>
  <c r="W110" i="4"/>
  <c r="AP109" i="4"/>
  <c r="AM109" i="4"/>
  <c r="AJ109" i="4"/>
  <c r="AH109" i="4"/>
  <c r="AA109" i="4"/>
  <c r="AC109" i="4" s="1"/>
  <c r="Z109" i="4"/>
  <c r="W109" i="4"/>
  <c r="AP108" i="4"/>
  <c r="AM108" i="4"/>
  <c r="AJ108" i="4"/>
  <c r="AH108" i="4"/>
  <c r="AA108" i="4"/>
  <c r="AC108" i="4" s="1"/>
  <c r="Z108" i="4"/>
  <c r="W108" i="4"/>
  <c r="AP107" i="4"/>
  <c r="AM107" i="4"/>
  <c r="AJ107" i="4"/>
  <c r="AH107" i="4"/>
  <c r="AA107" i="4"/>
  <c r="AC107" i="4" s="1"/>
  <c r="Z107" i="4"/>
  <c r="W107" i="4"/>
  <c r="AP106" i="4"/>
  <c r="AM106" i="4"/>
  <c r="AJ106" i="4"/>
  <c r="AH106" i="4"/>
  <c r="AA106" i="4"/>
  <c r="AC106" i="4" s="1"/>
  <c r="Z106" i="4"/>
  <c r="W106" i="4"/>
  <c r="AP105" i="4"/>
  <c r="AM105" i="4"/>
  <c r="AJ105" i="4"/>
  <c r="AH105" i="4"/>
  <c r="AA105" i="4"/>
  <c r="AC105" i="4" s="1"/>
  <c r="Z105" i="4"/>
  <c r="W105" i="4"/>
  <c r="AP104" i="4"/>
  <c r="AM104" i="4"/>
  <c r="AJ104" i="4"/>
  <c r="AH104" i="4"/>
  <c r="AA104" i="4"/>
  <c r="AC104" i="4" s="1"/>
  <c r="Z104" i="4"/>
  <c r="W104" i="4"/>
  <c r="AP103" i="4"/>
  <c r="AM103" i="4"/>
  <c r="AJ103" i="4"/>
  <c r="AH103" i="4"/>
  <c r="AA103" i="4"/>
  <c r="AC103" i="4" s="1"/>
  <c r="Z103" i="4"/>
  <c r="W103" i="4"/>
  <c r="AP102" i="4"/>
  <c r="AM102" i="4"/>
  <c r="AJ102" i="4"/>
  <c r="AH102" i="4"/>
  <c r="AA102" i="4"/>
  <c r="AC102" i="4" s="1"/>
  <c r="Z102" i="4"/>
  <c r="W102" i="4"/>
  <c r="AP101" i="4"/>
  <c r="AM101" i="4"/>
  <c r="AJ101" i="4"/>
  <c r="AH101" i="4"/>
  <c r="AA101" i="4"/>
  <c r="AC101" i="4" s="1"/>
  <c r="Z101" i="4"/>
  <c r="W101" i="4"/>
  <c r="AP100" i="4"/>
  <c r="AM100" i="4"/>
  <c r="AJ100" i="4"/>
  <c r="AH100" i="4"/>
  <c r="AA100" i="4"/>
  <c r="AC100" i="4" s="1"/>
  <c r="Z100" i="4"/>
  <c r="W100" i="4"/>
  <c r="AP99" i="4"/>
  <c r="AM99" i="4"/>
  <c r="AJ99" i="4"/>
  <c r="AH99" i="4"/>
  <c r="AA99" i="4"/>
  <c r="AC99" i="4" s="1"/>
  <c r="Z99" i="4"/>
  <c r="W99" i="4"/>
  <c r="AP98" i="4"/>
  <c r="AM98" i="4"/>
  <c r="AJ98" i="4"/>
  <c r="AH98" i="4"/>
  <c r="AA98" i="4"/>
  <c r="AC98" i="4" s="1"/>
  <c r="Z98" i="4"/>
  <c r="W98" i="4"/>
  <c r="AP97" i="4"/>
  <c r="AM97" i="4"/>
  <c r="AJ97" i="4"/>
  <c r="AH97" i="4"/>
  <c r="AA97" i="4"/>
  <c r="AC97" i="4" s="1"/>
  <c r="Z97" i="4"/>
  <c r="W97" i="4"/>
  <c r="AP96" i="4"/>
  <c r="AM96" i="4"/>
  <c r="AJ96" i="4"/>
  <c r="AH96" i="4"/>
  <c r="AA96" i="4"/>
  <c r="AC96" i="4" s="1"/>
  <c r="Z96" i="4"/>
  <c r="W96" i="4"/>
  <c r="AP95" i="4"/>
  <c r="AM95" i="4"/>
  <c r="AJ95" i="4"/>
  <c r="AH95" i="4"/>
  <c r="AA95" i="4"/>
  <c r="AC95" i="4" s="1"/>
  <c r="Z95" i="4"/>
  <c r="W95" i="4"/>
  <c r="AP94" i="4"/>
  <c r="AM94" i="4"/>
  <c r="AJ94" i="4"/>
  <c r="AH94" i="4"/>
  <c r="AA94" i="4"/>
  <c r="AC94" i="4" s="1"/>
  <c r="Z94" i="4"/>
  <c r="W94" i="4"/>
  <c r="AP93" i="4"/>
  <c r="AM93" i="4"/>
  <c r="AJ93" i="4"/>
  <c r="AH93" i="4"/>
  <c r="AA93" i="4"/>
  <c r="AC93" i="4" s="1"/>
  <c r="Z93" i="4"/>
  <c r="W93" i="4"/>
  <c r="AP92" i="4"/>
  <c r="AM92" i="4"/>
  <c r="AJ92" i="4"/>
  <c r="AH92" i="4"/>
  <c r="AA92" i="4"/>
  <c r="AC92" i="4" s="1"/>
  <c r="Z92" i="4"/>
  <c r="W92" i="4"/>
  <c r="AP91" i="4"/>
  <c r="AM91" i="4"/>
  <c r="AJ91" i="4"/>
  <c r="AH91" i="4"/>
  <c r="AA91" i="4"/>
  <c r="AC91" i="4" s="1"/>
  <c r="Z91" i="4"/>
  <c r="W91" i="4"/>
  <c r="AP90" i="4"/>
  <c r="AM90" i="4"/>
  <c r="AJ90" i="4"/>
  <c r="AH90" i="4"/>
  <c r="AA90" i="4"/>
  <c r="AC90" i="4" s="1"/>
  <c r="Z90" i="4"/>
  <c r="W90" i="4"/>
  <c r="AP89" i="4"/>
  <c r="AM89" i="4"/>
  <c r="AJ89" i="4"/>
  <c r="AH89" i="4"/>
  <c r="AA89" i="4"/>
  <c r="AC89" i="4" s="1"/>
  <c r="Z89" i="4"/>
  <c r="W89" i="4"/>
  <c r="AP88" i="4"/>
  <c r="AM88" i="4"/>
  <c r="AJ88" i="4"/>
  <c r="AH88" i="4"/>
  <c r="AA88" i="4"/>
  <c r="AC88" i="4" s="1"/>
  <c r="Z88" i="4"/>
  <c r="W88" i="4"/>
  <c r="AP87" i="4"/>
  <c r="AM87" i="4"/>
  <c r="AJ87" i="4"/>
  <c r="AH87" i="4"/>
  <c r="AA87" i="4"/>
  <c r="AC87" i="4" s="1"/>
  <c r="Z87" i="4"/>
  <c r="W87" i="4"/>
  <c r="AP86" i="4"/>
  <c r="AM86" i="4"/>
  <c r="AJ86" i="4"/>
  <c r="AH86" i="4"/>
  <c r="AA86" i="4"/>
  <c r="AC86" i="4" s="1"/>
  <c r="Z86" i="4"/>
  <c r="W86" i="4"/>
  <c r="AP85" i="4"/>
  <c r="AM85" i="4"/>
  <c r="AJ85" i="4"/>
  <c r="AH85" i="4"/>
  <c r="AA85" i="4"/>
  <c r="AC85" i="4" s="1"/>
  <c r="Z85" i="4"/>
  <c r="W85" i="4"/>
  <c r="AP84" i="4"/>
  <c r="AM84" i="4"/>
  <c r="AJ84" i="4"/>
  <c r="AH84" i="4"/>
  <c r="AA84" i="4"/>
  <c r="AC84" i="4" s="1"/>
  <c r="Z84" i="4"/>
  <c r="W84" i="4"/>
  <c r="AP83" i="4"/>
  <c r="AM83" i="4"/>
  <c r="AJ83" i="4"/>
  <c r="AH83" i="4"/>
  <c r="AA83" i="4"/>
  <c r="AC83" i="4" s="1"/>
  <c r="Z83" i="4"/>
  <c r="W83" i="4"/>
  <c r="AP82" i="4"/>
  <c r="AM82" i="4"/>
  <c r="AJ82" i="4"/>
  <c r="AH82" i="4"/>
  <c r="AA82" i="4"/>
  <c r="AC82" i="4" s="1"/>
  <c r="Z82" i="4"/>
  <c r="W82" i="4"/>
  <c r="AP81" i="4"/>
  <c r="AM81" i="4"/>
  <c r="AJ81" i="4"/>
  <c r="AH81" i="4"/>
  <c r="AA81" i="4"/>
  <c r="AC81" i="4" s="1"/>
  <c r="Z81" i="4"/>
  <c r="W81" i="4"/>
  <c r="AP80" i="4"/>
  <c r="AM80" i="4"/>
  <c r="AJ80" i="4"/>
  <c r="AH80" i="4"/>
  <c r="AA80" i="4"/>
  <c r="AC80" i="4" s="1"/>
  <c r="Z80" i="4"/>
  <c r="W80" i="4"/>
  <c r="AP79" i="4"/>
  <c r="AM79" i="4"/>
  <c r="AJ79" i="4"/>
  <c r="AH79" i="4"/>
  <c r="AA79" i="4"/>
  <c r="AC79" i="4" s="1"/>
  <c r="Z79" i="4"/>
  <c r="W79" i="4"/>
  <c r="AP78" i="4"/>
  <c r="AM78" i="4"/>
  <c r="AJ78" i="4"/>
  <c r="AH78" i="4"/>
  <c r="AA78" i="4"/>
  <c r="AC78" i="4" s="1"/>
  <c r="Z78" i="4"/>
  <c r="W78" i="4"/>
  <c r="AP77" i="4"/>
  <c r="AM77" i="4"/>
  <c r="AJ77" i="4"/>
  <c r="AH77" i="4"/>
  <c r="AA77" i="4"/>
  <c r="AC77" i="4" s="1"/>
  <c r="Z77" i="4"/>
  <c r="W77" i="4"/>
  <c r="AP76" i="4"/>
  <c r="AM76" i="4"/>
  <c r="AJ76" i="4"/>
  <c r="AH76" i="4"/>
  <c r="AA76" i="4"/>
  <c r="AC76" i="4" s="1"/>
  <c r="Z76" i="4"/>
  <c r="W76" i="4"/>
  <c r="AP75" i="4"/>
  <c r="AM75" i="4"/>
  <c r="AJ75" i="4"/>
  <c r="AH75" i="4"/>
  <c r="AA75" i="4"/>
  <c r="AC75" i="4" s="1"/>
  <c r="Z75" i="4"/>
  <c r="W75" i="4"/>
  <c r="AP74" i="4"/>
  <c r="AM74" i="4"/>
  <c r="AJ74" i="4"/>
  <c r="AH74" i="4"/>
  <c r="AA74" i="4"/>
  <c r="AC74" i="4" s="1"/>
  <c r="Z74" i="4"/>
  <c r="W74" i="4"/>
  <c r="AP73" i="4"/>
  <c r="AM73" i="4"/>
  <c r="AJ73" i="4"/>
  <c r="AH73" i="4"/>
  <c r="AA73" i="4"/>
  <c r="AC73" i="4" s="1"/>
  <c r="Z73" i="4"/>
  <c r="W73" i="4"/>
  <c r="AP72" i="4"/>
  <c r="AM72" i="4"/>
  <c r="AJ72" i="4"/>
  <c r="AH72" i="4"/>
  <c r="AA72" i="4"/>
  <c r="AC72" i="4" s="1"/>
  <c r="Z72" i="4"/>
  <c r="W72" i="4"/>
  <c r="AP71" i="4"/>
  <c r="AM71" i="4"/>
  <c r="AJ71" i="4"/>
  <c r="AH71" i="4"/>
  <c r="AA71" i="4"/>
  <c r="AC71" i="4" s="1"/>
  <c r="Z71" i="4"/>
  <c r="W71" i="4"/>
  <c r="AP70" i="4"/>
  <c r="AM70" i="4"/>
  <c r="AJ70" i="4"/>
  <c r="AH70" i="4"/>
  <c r="AA70" i="4"/>
  <c r="AC70" i="4" s="1"/>
  <c r="Z70" i="4"/>
  <c r="W70" i="4"/>
  <c r="AP69" i="4"/>
  <c r="AM69" i="4"/>
  <c r="AJ69" i="4"/>
  <c r="AH69" i="4"/>
  <c r="AA69" i="4"/>
  <c r="AC69" i="4" s="1"/>
  <c r="Z69" i="4"/>
  <c r="W69" i="4"/>
  <c r="AP68" i="4"/>
  <c r="AM68" i="4"/>
  <c r="AJ68" i="4"/>
  <c r="AH68" i="4"/>
  <c r="AA68" i="4"/>
  <c r="AC68" i="4" s="1"/>
  <c r="Z68" i="4"/>
  <c r="W68" i="4"/>
  <c r="AP67" i="4"/>
  <c r="AM67" i="4"/>
  <c r="AJ67" i="4"/>
  <c r="AH67" i="4"/>
  <c r="AA67" i="4"/>
  <c r="AC67" i="4" s="1"/>
  <c r="Z67" i="4"/>
  <c r="W67" i="4"/>
  <c r="AP66" i="4"/>
  <c r="AM66" i="4"/>
  <c r="AJ66" i="4"/>
  <c r="AH66" i="4"/>
  <c r="AA66" i="4"/>
  <c r="AC66" i="4" s="1"/>
  <c r="Z66" i="4"/>
  <c r="W66" i="4"/>
  <c r="AP65" i="4"/>
  <c r="AM65" i="4"/>
  <c r="AJ65" i="4"/>
  <c r="AH65" i="4"/>
  <c r="AA65" i="4"/>
  <c r="AC65" i="4" s="1"/>
  <c r="Z65" i="4"/>
  <c r="W65" i="4"/>
  <c r="AP64" i="4"/>
  <c r="AM64" i="4"/>
  <c r="AJ64" i="4"/>
  <c r="AH64" i="4"/>
  <c r="AA64" i="4"/>
  <c r="AC64" i="4" s="1"/>
  <c r="Z64" i="4"/>
  <c r="W64" i="4"/>
  <c r="AP63" i="4"/>
  <c r="AM63" i="4"/>
  <c r="AJ63" i="4"/>
  <c r="AH63" i="4"/>
  <c r="AA63" i="4"/>
  <c r="AC63" i="4" s="1"/>
  <c r="Z63" i="4"/>
  <c r="W63" i="4"/>
  <c r="AP62" i="4"/>
  <c r="AM62" i="4"/>
  <c r="AJ62" i="4"/>
  <c r="AH62" i="4"/>
  <c r="AA62" i="4"/>
  <c r="AC62" i="4" s="1"/>
  <c r="Z62" i="4"/>
  <c r="W62" i="4"/>
  <c r="AP61" i="4"/>
  <c r="AM61" i="4"/>
  <c r="AJ61" i="4"/>
  <c r="AH61" i="4"/>
  <c r="AA61" i="4"/>
  <c r="AC61" i="4" s="1"/>
  <c r="Z61" i="4"/>
  <c r="W61" i="4"/>
  <c r="AP60" i="4"/>
  <c r="AM60" i="4"/>
  <c r="AJ60" i="4"/>
  <c r="AH60" i="4"/>
  <c r="AA60" i="4"/>
  <c r="AC60" i="4" s="1"/>
  <c r="Z60" i="4"/>
  <c r="W60" i="4"/>
  <c r="AP59" i="4"/>
  <c r="AM59" i="4"/>
  <c r="AJ59" i="4"/>
  <c r="AH59" i="4"/>
  <c r="AA59" i="4"/>
  <c r="AC59" i="4" s="1"/>
  <c r="Z59" i="4"/>
  <c r="W59" i="4"/>
  <c r="AP58" i="4"/>
  <c r="AM58" i="4"/>
  <c r="AJ58" i="4"/>
  <c r="AH58" i="4"/>
  <c r="AA58" i="4"/>
  <c r="AC58" i="4" s="1"/>
  <c r="Z58" i="4"/>
  <c r="W58" i="4"/>
  <c r="AP57" i="4"/>
  <c r="AM57" i="4"/>
  <c r="AJ57" i="4"/>
  <c r="AH57" i="4"/>
  <c r="AA57" i="4"/>
  <c r="AC57" i="4" s="1"/>
  <c r="Z57" i="4"/>
  <c r="W57" i="4"/>
  <c r="AP56" i="4"/>
  <c r="AM56" i="4"/>
  <c r="AJ56" i="4"/>
  <c r="AH56" i="4"/>
  <c r="AA56" i="4"/>
  <c r="AC56" i="4" s="1"/>
  <c r="Z56" i="4"/>
  <c r="W56" i="4"/>
  <c r="AP55" i="4"/>
  <c r="AM55" i="4"/>
  <c r="AJ55" i="4"/>
  <c r="AH55" i="4"/>
  <c r="AA55" i="4"/>
  <c r="AC55" i="4" s="1"/>
  <c r="Z55" i="4"/>
  <c r="W55" i="4"/>
  <c r="AP54" i="4"/>
  <c r="AM54" i="4"/>
  <c r="AJ54" i="4"/>
  <c r="AH54" i="4"/>
  <c r="AA54" i="4"/>
  <c r="AC54" i="4" s="1"/>
  <c r="Z54" i="4"/>
  <c r="W54" i="4"/>
  <c r="AP53" i="4"/>
  <c r="AM53" i="4"/>
  <c r="AJ53" i="4"/>
  <c r="AH53" i="4"/>
  <c r="AA53" i="4"/>
  <c r="AC53" i="4" s="1"/>
  <c r="Z53" i="4"/>
  <c r="W53" i="4"/>
  <c r="AP52" i="4"/>
  <c r="AM52" i="4"/>
  <c r="AJ52" i="4"/>
  <c r="AH52" i="4"/>
  <c r="AA52" i="4"/>
  <c r="AC52" i="4" s="1"/>
  <c r="Z52" i="4"/>
  <c r="W52" i="4"/>
  <c r="AP51" i="4"/>
  <c r="AM51" i="4"/>
  <c r="AJ51" i="4"/>
  <c r="AH51" i="4"/>
  <c r="AA51" i="4"/>
  <c r="AC51" i="4" s="1"/>
  <c r="Z51" i="4"/>
  <c r="W51" i="4"/>
  <c r="AP50" i="4"/>
  <c r="AM50" i="4"/>
  <c r="AJ50" i="4"/>
  <c r="AH50" i="4"/>
  <c r="AA50" i="4"/>
  <c r="AC50" i="4" s="1"/>
  <c r="Z50" i="4"/>
  <c r="W50" i="4"/>
  <c r="AP49" i="4"/>
  <c r="AM49" i="4"/>
  <c r="AJ49" i="4"/>
  <c r="AH49" i="4"/>
  <c r="AA49" i="4"/>
  <c r="AC49" i="4" s="1"/>
  <c r="Z49" i="4"/>
  <c r="W49" i="4"/>
  <c r="AP48" i="4"/>
  <c r="AM48" i="4"/>
  <c r="AJ48" i="4"/>
  <c r="AH48" i="4"/>
  <c r="AA48" i="4"/>
  <c r="AC48" i="4" s="1"/>
  <c r="Z48" i="4"/>
  <c r="W48" i="4"/>
  <c r="AP47" i="4"/>
  <c r="AM47" i="4"/>
  <c r="AJ47" i="4"/>
  <c r="AH47" i="4"/>
  <c r="AA47" i="4"/>
  <c r="AC47" i="4" s="1"/>
  <c r="Z47" i="4"/>
  <c r="W47" i="4"/>
  <c r="AP46" i="4"/>
  <c r="AM46" i="4"/>
  <c r="AJ46" i="4"/>
  <c r="AH46" i="4"/>
  <c r="AA46" i="4"/>
  <c r="AC46" i="4" s="1"/>
  <c r="Z46" i="4"/>
  <c r="W46" i="4"/>
  <c r="AP45" i="4"/>
  <c r="AM45" i="4"/>
  <c r="AJ45" i="4"/>
  <c r="AH45" i="4"/>
  <c r="AA45" i="4"/>
  <c r="AC45" i="4" s="1"/>
  <c r="Z45" i="4"/>
  <c r="W45" i="4"/>
  <c r="AP44" i="4"/>
  <c r="AM44" i="4"/>
  <c r="AJ44" i="4"/>
  <c r="AH44" i="4"/>
  <c r="AA44" i="4"/>
  <c r="AC44" i="4" s="1"/>
  <c r="Z44" i="4"/>
  <c r="W44" i="4"/>
  <c r="AP43" i="4"/>
  <c r="AM43" i="4"/>
  <c r="AJ43" i="4"/>
  <c r="AH43" i="4"/>
  <c r="AA43" i="4"/>
  <c r="AC43" i="4" s="1"/>
  <c r="Z43" i="4"/>
  <c r="W43" i="4"/>
  <c r="AP42" i="4"/>
  <c r="AM42" i="4"/>
  <c r="AJ42" i="4"/>
  <c r="AH42" i="4"/>
  <c r="AA42" i="4"/>
  <c r="AC42" i="4" s="1"/>
  <c r="Z42" i="4"/>
  <c r="W42" i="4"/>
  <c r="AP41" i="4"/>
  <c r="AM41" i="4"/>
  <c r="AJ41" i="4"/>
  <c r="AH41" i="4"/>
  <c r="AA41" i="4"/>
  <c r="AC41" i="4" s="1"/>
  <c r="Z41" i="4"/>
  <c r="W41" i="4"/>
  <c r="AP40" i="4"/>
  <c r="AM40" i="4"/>
  <c r="AJ40" i="4"/>
  <c r="AH40" i="4"/>
  <c r="AA40" i="4"/>
  <c r="AC40" i="4" s="1"/>
  <c r="Z40" i="4"/>
  <c r="W40" i="4"/>
  <c r="AP39" i="4"/>
  <c r="AM39" i="4"/>
  <c r="AJ39" i="4"/>
  <c r="AH39" i="4"/>
  <c r="AA39" i="4"/>
  <c r="AC39" i="4" s="1"/>
  <c r="Z39" i="4"/>
  <c r="W39" i="4"/>
  <c r="AP38" i="4"/>
  <c r="AM38" i="4"/>
  <c r="AJ38" i="4"/>
  <c r="AH38" i="4"/>
  <c r="AA38" i="4"/>
  <c r="AC38" i="4" s="1"/>
  <c r="Z38" i="4"/>
  <c r="W38" i="4"/>
  <c r="AP37" i="4"/>
  <c r="AM37" i="4"/>
  <c r="AJ37" i="4"/>
  <c r="AH37" i="4"/>
  <c r="AA37" i="4"/>
  <c r="AC37" i="4" s="1"/>
  <c r="Z37" i="4"/>
  <c r="W37" i="4"/>
  <c r="AP36" i="4"/>
  <c r="AM36" i="4"/>
  <c r="AJ36" i="4"/>
  <c r="AH36" i="4"/>
  <c r="AA36" i="4"/>
  <c r="AC36" i="4" s="1"/>
  <c r="Z36" i="4"/>
  <c r="W36" i="4"/>
  <c r="AP35" i="4"/>
  <c r="AM35" i="4"/>
  <c r="AJ35" i="4"/>
  <c r="AH35" i="4"/>
  <c r="AA35" i="4"/>
  <c r="AC35" i="4" s="1"/>
  <c r="Z35" i="4"/>
  <c r="W35" i="4"/>
  <c r="AP34" i="4"/>
  <c r="AM34" i="4"/>
  <c r="AJ34" i="4"/>
  <c r="AH34" i="4"/>
  <c r="AA34" i="4"/>
  <c r="AC34" i="4" s="1"/>
  <c r="Z34" i="4"/>
  <c r="W34" i="4"/>
  <c r="AP33" i="4"/>
  <c r="AM33" i="4"/>
  <c r="AJ33" i="4"/>
  <c r="AH33" i="4"/>
  <c r="AA33" i="4"/>
  <c r="AC33" i="4" s="1"/>
  <c r="Z33" i="4"/>
  <c r="W33" i="4"/>
  <c r="AP32" i="4"/>
  <c r="AM32" i="4"/>
  <c r="AJ32" i="4"/>
  <c r="AH32" i="4"/>
  <c r="AA32" i="4"/>
  <c r="AC32" i="4" s="1"/>
  <c r="Z32" i="4"/>
  <c r="W32" i="4"/>
  <c r="AP31" i="4"/>
  <c r="AM31" i="4"/>
  <c r="AJ31" i="4"/>
  <c r="AH31" i="4"/>
  <c r="AA31" i="4"/>
  <c r="AC31" i="4" s="1"/>
  <c r="Z31" i="4"/>
  <c r="W31" i="4"/>
  <c r="AP30" i="4"/>
  <c r="AM30" i="4"/>
  <c r="AJ30" i="4"/>
  <c r="AH30" i="4"/>
  <c r="AA30" i="4"/>
  <c r="AC30" i="4" s="1"/>
  <c r="Z30" i="4"/>
  <c r="W30" i="4"/>
  <c r="AP29" i="4"/>
  <c r="AM29" i="4"/>
  <c r="AJ29" i="4"/>
  <c r="AH29" i="4"/>
  <c r="AA29" i="4"/>
  <c r="AC29" i="4" s="1"/>
  <c r="Z29" i="4"/>
  <c r="W29" i="4"/>
  <c r="AP28" i="4"/>
  <c r="AM28" i="4"/>
  <c r="AJ28" i="4"/>
  <c r="AH28" i="4"/>
  <c r="AA28" i="4"/>
  <c r="AC28" i="4" s="1"/>
  <c r="Z28" i="4"/>
  <c r="W28" i="4"/>
  <c r="AP27" i="4"/>
  <c r="AM27" i="4"/>
  <c r="AJ27" i="4"/>
  <c r="AH27" i="4"/>
  <c r="AA27" i="4"/>
  <c r="AC27" i="4" s="1"/>
  <c r="Z27" i="4"/>
  <c r="W27" i="4"/>
  <c r="AP26" i="4"/>
  <c r="AM26" i="4"/>
  <c r="AJ26" i="4"/>
  <c r="AH26" i="4"/>
  <c r="AA26" i="4"/>
  <c r="AC26" i="4" s="1"/>
  <c r="Z26" i="4"/>
  <c r="W26" i="4"/>
  <c r="AP25" i="4"/>
  <c r="AM25" i="4"/>
  <c r="AJ25" i="4"/>
  <c r="AH25" i="4"/>
  <c r="AA25" i="4"/>
  <c r="AC25" i="4" s="1"/>
  <c r="Z25" i="4"/>
  <c r="W25" i="4"/>
  <c r="AP24" i="4"/>
  <c r="AM24" i="4"/>
  <c r="AJ24" i="4"/>
  <c r="AH24" i="4"/>
  <c r="AA24" i="4"/>
  <c r="AC24" i="4" s="1"/>
  <c r="Z24" i="4"/>
  <c r="W24" i="4"/>
  <c r="AP23" i="4"/>
  <c r="AM23" i="4"/>
  <c r="AJ23" i="4"/>
  <c r="AH23" i="4"/>
  <c r="AA23" i="4"/>
  <c r="AC23" i="4" s="1"/>
  <c r="Z23" i="4"/>
  <c r="W23" i="4"/>
  <c r="AP22" i="4"/>
  <c r="AM22" i="4"/>
  <c r="AJ22" i="4"/>
  <c r="AH22" i="4"/>
  <c r="AA22" i="4"/>
  <c r="AC22" i="4" s="1"/>
  <c r="Z22" i="4"/>
  <c r="W22" i="4"/>
  <c r="AP21" i="4"/>
  <c r="AM21" i="4"/>
  <c r="AJ21" i="4"/>
  <c r="AH21" i="4"/>
  <c r="AA21" i="4"/>
  <c r="AC21" i="4" s="1"/>
  <c r="Z21" i="4"/>
  <c r="W21" i="4"/>
  <c r="AP20" i="4"/>
  <c r="AM20" i="4"/>
  <c r="AJ20" i="4"/>
  <c r="AH20" i="4"/>
  <c r="AA20" i="4"/>
  <c r="AC20" i="4" s="1"/>
  <c r="Z20" i="4"/>
  <c r="W20" i="4"/>
  <c r="AP19" i="4"/>
  <c r="AM19" i="4"/>
  <c r="AJ19" i="4"/>
  <c r="AH19" i="4"/>
  <c r="AA19" i="4"/>
  <c r="AC19" i="4" s="1"/>
  <c r="Z19" i="4"/>
  <c r="W19" i="4"/>
  <c r="AP18" i="4"/>
  <c r="AM18" i="4"/>
  <c r="AJ18" i="4"/>
  <c r="AH18" i="4"/>
  <c r="AA18" i="4"/>
  <c r="AC18" i="4" s="1"/>
  <c r="Z18" i="4"/>
  <c r="W18" i="4"/>
  <c r="AP17" i="4"/>
  <c r="AM17" i="4"/>
  <c r="AJ17" i="4"/>
  <c r="AH17" i="4"/>
  <c r="AA17" i="4"/>
  <c r="AC17" i="4" s="1"/>
  <c r="Z17" i="4"/>
  <c r="W17" i="4"/>
  <c r="AP16" i="4"/>
  <c r="AM16" i="4"/>
  <c r="AJ16" i="4"/>
  <c r="AH16" i="4"/>
  <c r="AA16" i="4"/>
  <c r="AC16" i="4" s="1"/>
  <c r="Z16" i="4"/>
  <c r="W16" i="4"/>
  <c r="AP15" i="4"/>
  <c r="AM15" i="4"/>
  <c r="AJ15" i="4"/>
  <c r="AH15" i="4"/>
  <c r="AA15" i="4"/>
  <c r="AC15" i="4" s="1"/>
  <c r="Z15" i="4"/>
  <c r="W15" i="4"/>
  <c r="AP14" i="4"/>
  <c r="AM14" i="4"/>
  <c r="AJ14" i="4"/>
  <c r="AH14" i="4"/>
  <c r="AA14" i="4"/>
  <c r="AC14" i="4" s="1"/>
  <c r="Z14" i="4"/>
  <c r="W14" i="4"/>
  <c r="AP13" i="4"/>
  <c r="AM13" i="4"/>
  <c r="AJ13" i="4"/>
  <c r="AH13" i="4"/>
  <c r="AA13" i="4"/>
  <c r="AC13" i="4" s="1"/>
  <c r="Z13" i="4"/>
  <c r="W13" i="4"/>
  <c r="AP12" i="4"/>
  <c r="AM12" i="4"/>
  <c r="AJ12" i="4"/>
  <c r="AH12" i="4"/>
  <c r="AA12" i="4"/>
  <c r="AC12" i="4" s="1"/>
  <c r="Z12" i="4"/>
  <c r="W12" i="4"/>
  <c r="AP11" i="4"/>
  <c r="AM11" i="4"/>
  <c r="AJ11" i="4"/>
  <c r="AH11" i="4"/>
  <c r="AA11" i="4"/>
  <c r="AC11" i="4" s="1"/>
  <c r="Z11" i="4"/>
  <c r="W11" i="4"/>
  <c r="AP10" i="4"/>
  <c r="AM10" i="4"/>
  <c r="AJ10" i="4"/>
  <c r="AH10" i="4"/>
  <c r="AA10" i="4"/>
  <c r="AC10" i="4" s="1"/>
  <c r="Z10" i="4"/>
  <c r="W10" i="4"/>
  <c r="AP9" i="4"/>
  <c r="AM9" i="4"/>
  <c r="AJ9" i="4"/>
  <c r="AH9" i="4"/>
  <c r="AA9" i="4"/>
  <c r="AC9" i="4" s="1"/>
  <c r="Z9" i="4"/>
  <c r="W9" i="4"/>
  <c r="AP8" i="4"/>
  <c r="AM8" i="4"/>
  <c r="AJ8" i="4"/>
  <c r="AH8" i="4"/>
  <c r="AA8" i="4"/>
  <c r="AC8" i="4" s="1"/>
  <c r="Z8" i="4"/>
  <c r="W8" i="4"/>
  <c r="AP7" i="4"/>
  <c r="AM7" i="4"/>
  <c r="AJ7" i="4"/>
  <c r="AH7" i="4"/>
  <c r="AA7" i="4"/>
  <c r="AC7" i="4" s="1"/>
  <c r="Z7" i="4"/>
  <c r="W7" i="4"/>
  <c r="AP6" i="4"/>
  <c r="AM6" i="4"/>
  <c r="AJ6" i="4"/>
  <c r="AH6" i="4"/>
  <c r="AA6" i="4"/>
  <c r="AC6" i="4" s="1"/>
  <c r="Z6" i="4"/>
  <c r="W6" i="4"/>
  <c r="AP5" i="4"/>
  <c r="AM5" i="4"/>
  <c r="AJ5" i="4"/>
  <c r="AH5" i="4"/>
  <c r="AA5" i="4"/>
  <c r="AC5" i="4" s="1"/>
  <c r="Z5" i="4"/>
  <c r="W5" i="4"/>
  <c r="AP4" i="4"/>
  <c r="AM4" i="4"/>
  <c r="AJ4" i="4"/>
  <c r="AH4" i="4"/>
  <c r="AA4" i="4"/>
  <c r="AC4" i="4" s="1"/>
  <c r="Z4" i="4"/>
  <c r="W4" i="4"/>
  <c r="AP3" i="4"/>
  <c r="AM3" i="4"/>
  <c r="AJ3" i="4"/>
  <c r="AH3" i="4"/>
  <c r="AA3" i="4"/>
  <c r="AC3" i="4" s="1"/>
  <c r="Z3" i="4"/>
  <c r="W3" i="4"/>
  <c r="AP2" i="4"/>
  <c r="AM2" i="4"/>
  <c r="AJ2" i="4"/>
  <c r="AH2" i="4"/>
  <c r="Z2" i="4"/>
  <c r="W2" i="4"/>
  <c r="C14" i="6" l="1"/>
  <c r="C15" i="6"/>
  <c r="C10" i="6"/>
  <c r="C8" i="6"/>
  <c r="C17" i="6"/>
  <c r="C11" i="6"/>
  <c r="C9" i="6"/>
  <c r="C12" i="6"/>
  <c r="C16" i="6"/>
  <c r="C13" i="6"/>
  <c r="R260" i="4"/>
  <c r="S260" i="4"/>
  <c r="AM260" i="4"/>
  <c r="AC260" i="4"/>
  <c r="E264" i="4"/>
  <c r="J265" i="4"/>
  <c r="AE265" i="4"/>
  <c r="L265" i="4"/>
  <c r="T261" i="4"/>
  <c r="T262" i="4" s="1"/>
  <c r="T263" i="4" s="1"/>
  <c r="AN261" i="4"/>
  <c r="AN262" i="4" s="1"/>
  <c r="Z263" i="4"/>
  <c r="K264" i="4"/>
  <c r="K265" i="4" s="1"/>
  <c r="N265" i="4"/>
  <c r="AO261" i="4"/>
  <c r="O265" i="4"/>
  <c r="AH260" i="4"/>
  <c r="AP260" i="4"/>
  <c r="V261" i="4"/>
  <c r="H265" i="4"/>
  <c r="AG261" i="4"/>
  <c r="Y265" i="4"/>
  <c r="Z265" i="4" s="1"/>
  <c r="W260" i="4"/>
  <c r="AI261" i="4"/>
  <c r="AI262" i="4" s="1"/>
  <c r="AQ261" i="4"/>
  <c r="AQ262" i="4" s="1"/>
  <c r="I265" i="4"/>
  <c r="Q265" i="4"/>
  <c r="U261" i="4"/>
  <c r="AG262" i="4"/>
  <c r="G265" i="4"/>
  <c r="F261" i="4"/>
  <c r="AK261" i="4"/>
  <c r="AK262" i="4" s="1"/>
  <c r="P261" i="4"/>
  <c r="AB261" i="4"/>
  <c r="AL261" i="4"/>
  <c r="AL262" i="4" s="1"/>
  <c r="R261" i="4" l="1"/>
  <c r="S261" i="4"/>
  <c r="E265" i="4"/>
  <c r="F262" i="4"/>
  <c r="AJ262" i="4"/>
  <c r="AI263" i="4"/>
  <c r="AJ263" i="4" s="1"/>
  <c r="AH261" i="4"/>
  <c r="AC261" i="4"/>
  <c r="AH262" i="4"/>
  <c r="AM261" i="4"/>
  <c r="AK263" i="4"/>
  <c r="AM262" i="4"/>
  <c r="AP261" i="4"/>
  <c r="P262" i="4"/>
  <c r="P263" i="4" s="1"/>
  <c r="AL263" i="4"/>
  <c r="AO262" i="4"/>
  <c r="AP262" i="4" s="1"/>
  <c r="W261" i="4"/>
  <c r="T264" i="4"/>
  <c r="T265" i="4" s="1"/>
  <c r="AN263" i="4"/>
  <c r="AG263" i="4"/>
  <c r="AH263" i="4" s="1"/>
  <c r="AJ261" i="4"/>
  <c r="V262" i="4"/>
  <c r="V263" i="4" s="1"/>
  <c r="V264" i="4" s="1"/>
  <c r="AQ263" i="4"/>
  <c r="U262" i="4"/>
  <c r="U263" i="4" s="1"/>
  <c r="AB262" i="4"/>
  <c r="S262" i="4" l="1"/>
  <c r="F263" i="4"/>
  <c r="R262" i="4"/>
  <c r="F264" i="4"/>
  <c r="S264" i="4" s="1"/>
  <c r="AG264" i="4"/>
  <c r="AH264" i="4" s="1"/>
  <c r="W263" i="4"/>
  <c r="AM263" i="4"/>
  <c r="AQ264" i="4"/>
  <c r="AQ265" i="4" s="1"/>
  <c r="AL264" i="4"/>
  <c r="AL265" i="4" s="1"/>
  <c r="AC262" i="4"/>
  <c r="W262" i="4"/>
  <c r="AI264" i="4"/>
  <c r="AJ264" i="4" s="1"/>
  <c r="P264" i="4"/>
  <c r="P265" i="4" s="1"/>
  <c r="AK264" i="4"/>
  <c r="AK265" i="4" s="1"/>
  <c r="AB263" i="4"/>
  <c r="AC263" i="4" s="1"/>
  <c r="AO263" i="4"/>
  <c r="AP263" i="4" s="1"/>
  <c r="U264" i="4"/>
  <c r="W264" i="4" s="1"/>
  <c r="V265" i="4"/>
  <c r="AN264" i="4"/>
  <c r="R263" i="4" l="1"/>
  <c r="S263" i="4"/>
  <c r="F265" i="4"/>
  <c r="R264" i="4"/>
  <c r="AB264" i="4"/>
  <c r="AC264" i="4" s="1"/>
  <c r="AG265" i="4"/>
  <c r="AH265" i="4" s="1"/>
  <c r="AM265" i="4"/>
  <c r="AO264" i="4"/>
  <c r="AO265" i="4" s="1"/>
  <c r="U265" i="4"/>
  <c r="W265" i="4" s="1"/>
  <c r="AM264" i="4"/>
  <c r="AN265" i="4"/>
  <c r="AI265" i="4"/>
  <c r="AJ265" i="4" s="1"/>
  <c r="R265" i="4" l="1"/>
  <c r="S265" i="4"/>
  <c r="AB265" i="4"/>
  <c r="AC265" i="4" s="1"/>
  <c r="AP264" i="4"/>
  <c r="AP26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4EF843-9E2D-460D-8508-22F1C46EE8E9}" keepAlive="1" name="Query - All_India_Index_Upto_April23" description="Connection to the 'All_India_Index_Upto_April23' query in the workbook." type="5" refreshedVersion="8" background="1" saveData="1">
    <dbPr connection="Provider=Microsoft.Mashup.OleDb.1;Data Source=$Workbook$;Location=All_India_Index_Upto_April23;Extended Properties=&quot;&quot;" command="SELECT * FROM [All_India_Index_Upto_April23]"/>
  </connection>
  <connection id="2" xr16:uid="{60002FC1-6910-458A-A67E-C0E71325A049}" keepAlive="1" name="Query - All_India_Index_Upto_April23 (3)" description="Connection to the 'All_India_Index_Upto_April23 (3)' query in the workbook." type="5" refreshedVersion="8" background="1" saveData="1">
    <dbPr connection="Provider=Microsoft.Mashup.OleDb.1;Data Source=$Workbook$;Location=&quot;All_India_Index_Upto_April23 (3)&quot;;Extended Properties=&quot;&quot;" command="SELECT * FROM [All_India_Index_Upto_April23 (3)]"/>
  </connection>
  <connection id="3" xr16:uid="{98E1C880-63D7-4BC5-BC91-5A9C0FABC41D}" keepAlive="1" name="Query - All_India_Index_Upto_April23 (5)" description="Connection to the 'All_India_Index_Upto_April23 (5)' query in the workbook." type="5" refreshedVersion="8" background="1" saveData="1">
    <dbPr connection="Provider=Microsoft.Mashup.OleDb.1;Data Source=$Workbook$;Location=&quot;All_India_Index_Upto_April23 (5)&quot;;Extended Properties=&quot;&quot;" command="SELECT * FROM [All_India_Index_Upto_April23 (5)]"/>
  </connection>
  <connection id="4" xr16:uid="{B5E98EF3-E61D-4CD2-94D6-10BEE843889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60B36678-7590-4166-94C0-332744B16455}" name="WorksheetConnection_Practice Set.xlsx!All_India_Index_Upto_April236" type="102" refreshedVersion="8" minRefreshableVersion="5">
    <extLst>
      <ext xmlns:x15="http://schemas.microsoft.com/office/spreadsheetml/2010/11/main" uri="{DE250136-89BD-433C-8126-D09CA5730AF9}">
        <x15:connection id="All_India_Index_Upto_April236" autoDelete="1">
          <x15:rangePr sourceName="_xlcn.WorksheetConnection_PracticeSet.xlsxAll_India_Index_Upto_April2361"/>
        </x15:connection>
      </ext>
    </extLst>
  </connection>
  <connection id="6" xr16:uid="{CB98F1CB-91D1-414E-8C4E-6E828CEA8F28}" name="WorksheetConnection_Practice Set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PracticeSet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ThisWorkbookDataModel"/>
    <s v="{[All_India_Index_Upto_April236].[Sector].[All]}"/>
    <s v="{[All_India_Index_Upto_April236].[Year].&amp;[2023]}"/>
    <s v="{[All_India_Index_Upto_April236].[Month].&amp;[May]}"/>
    <s v="{[All_India_Index_Upto_April236].[Sector].&amp;[Rural+Urban]}"/>
    <s v="{[All_India_Index_Upto_April236].[Year].&amp;[2022],[All_India_Index_Upto_April236].[Year].&amp;[2023]}"/>
    <s v="{[All_India_Index_Upto_April236].[Month].[All]}"/>
    <s v="{[Table1].[Month].[All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<sst xmlns="http://schemas.openxmlformats.org/spreadsheetml/2006/main" count="1104" uniqueCount="186">
  <si>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</si>
  <si>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</si>
  <si>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</si>
  <si>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</si>
  <si>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</si>
  <si>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</si>
  <si>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</si>
  <si>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</si>
  <si>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</si>
  <si>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</si>
  <si>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</si>
  <si>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</si>
  <si>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</si>
  <si>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</si>
  <si>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</si>
  <si>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</si>
  <si>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</si>
  <si>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</si>
  <si>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</si>
  <si>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</si>
  <si>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</si>
  <si>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</si>
  <si>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</si>
  <si>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</si>
  <si>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</si>
  <si>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</si>
  <si>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</si>
  <si>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</si>
  <si>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</si>
  <si>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</si>
  <si>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</si>
  <si>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</si>
  <si>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</si>
  <si>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</si>
  <si>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</si>
  <si>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</si>
  <si>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</si>
  <si>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</si>
  <si>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</si>
  <si>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</si>
  <si>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</si>
  <si>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</si>
  <si>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</si>
  <si>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</si>
  <si>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</si>
  <si>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</si>
  <si>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Grand Total</t>
  </si>
  <si>
    <t>Month+Year</t>
  </si>
  <si>
    <t>Housing Clean</t>
  </si>
  <si>
    <t>Food &amp; Beverages(bucket)</t>
  </si>
  <si>
    <t>Clothing&amp;Footwear(basket)</t>
  </si>
  <si>
    <t>Fuel(Basket)</t>
  </si>
  <si>
    <t>Housing(Bucket)</t>
  </si>
  <si>
    <t>Health(bucket)</t>
  </si>
  <si>
    <t>T&amp;C(basket)</t>
  </si>
  <si>
    <t>Education(Bucket)</t>
  </si>
  <si>
    <t>Luxary(Bucket)</t>
  </si>
  <si>
    <t>Miscellaneous(Bucket)</t>
  </si>
  <si>
    <t>All</t>
  </si>
  <si>
    <t>Transport &amp; Communication(basket)</t>
  </si>
  <si>
    <t>% of Contribution</t>
  </si>
  <si>
    <t>2023</t>
  </si>
  <si>
    <t>Average of General index</t>
  </si>
  <si>
    <t>Y-o-Y Inflation Rate (%)</t>
  </si>
  <si>
    <t xml:space="preserve">CPI Calculation for May 2023 </t>
  </si>
  <si>
    <t>Annual CPI Data (Rural+Urban)</t>
  </si>
  <si>
    <t>Group Categories(sum)</t>
  </si>
  <si>
    <t>Meat &amp; fish</t>
  </si>
  <si>
    <t>Cereals &amp; products</t>
  </si>
  <si>
    <t>Milk &amp; products</t>
  </si>
  <si>
    <t>Oils &amp; fats</t>
  </si>
  <si>
    <t>Pulses &amp; products</t>
  </si>
  <si>
    <t>Food &amp; beverages</t>
  </si>
  <si>
    <t>Sugar &amp; Confectionery</t>
  </si>
  <si>
    <t>Average of food categories</t>
  </si>
  <si>
    <t>(Multiple Items)</t>
  </si>
  <si>
    <t>August 2022</t>
  </si>
  <si>
    <t>December 2022</t>
  </si>
  <si>
    <t>February 2023</t>
  </si>
  <si>
    <t>April 2023</t>
  </si>
  <si>
    <t>January 2023</t>
  </si>
  <si>
    <t>July 2022</t>
  </si>
  <si>
    <t>June 2022</t>
  </si>
  <si>
    <t>March 2023</t>
  </si>
  <si>
    <t>May 2023</t>
  </si>
  <si>
    <t>November 2022</t>
  </si>
  <si>
    <t>October 2022</t>
  </si>
  <si>
    <t>September 2022</t>
  </si>
  <si>
    <t>M-o-M Inflation Rate</t>
  </si>
  <si>
    <t>Food Categogies</t>
  </si>
  <si>
    <t>Month + Year</t>
  </si>
  <si>
    <t>(All)</t>
  </si>
  <si>
    <t>Average of Prepared meals, snacks, sweets etc.</t>
  </si>
  <si>
    <t>Average of Cereals and products</t>
  </si>
  <si>
    <t>Average of Food and beverages</t>
  </si>
  <si>
    <t>Average of Sugar and Confectionery</t>
  </si>
  <si>
    <t>Average of Fruits</t>
  </si>
  <si>
    <t>Average of Non-alcoholic beverages</t>
  </si>
  <si>
    <t>Average of Oils and fats</t>
  </si>
  <si>
    <t>Average of Meat and fish</t>
  </si>
  <si>
    <t>Average of Egg</t>
  </si>
  <si>
    <t>Average of Vegetables</t>
  </si>
  <si>
    <t>Average of Spices</t>
  </si>
  <si>
    <t>Average of Milk and products</t>
  </si>
  <si>
    <t>Average of Pulses and products</t>
  </si>
  <si>
    <t>Absolute change</t>
  </si>
  <si>
    <t>food categories</t>
  </si>
  <si>
    <t>Food &amp; Beverages(avg)</t>
  </si>
  <si>
    <t>Household(avg)</t>
  </si>
  <si>
    <t>2022 August</t>
  </si>
  <si>
    <t>2022 December</t>
  </si>
  <si>
    <t>2022 July</t>
  </si>
  <si>
    <t>2022 June</t>
  </si>
  <si>
    <t>2022 May</t>
  </si>
  <si>
    <t>2022 November</t>
  </si>
  <si>
    <t>2022 October</t>
  </si>
  <si>
    <t>2022 September</t>
  </si>
  <si>
    <t>2023 April</t>
  </si>
  <si>
    <t>2023 February</t>
  </si>
  <si>
    <t>2023 January</t>
  </si>
  <si>
    <t>2023 March</t>
  </si>
  <si>
    <t>2023 May</t>
  </si>
  <si>
    <t>Food &amp; Beverages</t>
  </si>
  <si>
    <t>Household Goods &amp; Services</t>
  </si>
  <si>
    <t xml:space="preserve">Inflation Rate </t>
  </si>
  <si>
    <t>Y-o-Y Inflation Rate</t>
  </si>
  <si>
    <t>Petroleum Planning &amp; Analysis Cell</t>
  </si>
  <si>
    <t>Crude Oil FOB Price (Indian Basket)</t>
  </si>
  <si>
    <t>Average</t>
  </si>
  <si>
    <t>Ratio *</t>
  </si>
  <si>
    <t>2000-01</t>
  </si>
  <si>
    <t>57:43</t>
  </si>
  <si>
    <t>2001-02</t>
  </si>
  <si>
    <t>2002-03</t>
  </si>
  <si>
    <t>2003-04</t>
  </si>
  <si>
    <t>2004-05</t>
  </si>
  <si>
    <t>2005-06</t>
  </si>
  <si>
    <t>58:42</t>
  </si>
  <si>
    <t>2006-07</t>
  </si>
  <si>
    <t>59.8:40.2</t>
  </si>
  <si>
    <t>2007-08</t>
  </si>
  <si>
    <t>61.4:38.6</t>
  </si>
  <si>
    <t>2008-09</t>
  </si>
  <si>
    <t>62.3:37.7</t>
  </si>
  <si>
    <t>2009-10</t>
  </si>
  <si>
    <t>63.5:36.5</t>
  </si>
  <si>
    <t>2010-11</t>
  </si>
  <si>
    <t>67.6:32.4</t>
  </si>
  <si>
    <t>2011-12</t>
  </si>
  <si>
    <t>65.2:34.8</t>
  </si>
  <si>
    <t>2012-13</t>
  </si>
  <si>
    <t>68.2:31.8</t>
  </si>
  <si>
    <t>2013-14</t>
  </si>
  <si>
    <t>69.9:30.1</t>
  </si>
  <si>
    <t>2014-15</t>
  </si>
  <si>
    <t>72.04:27.96</t>
  </si>
  <si>
    <t>2015-16</t>
  </si>
  <si>
    <t>72.28:27.72</t>
  </si>
  <si>
    <t>2016-17</t>
  </si>
  <si>
    <t>71.03:28.97</t>
  </si>
  <si>
    <t>2017-18</t>
  </si>
  <si>
    <t>72.38:27.62</t>
  </si>
  <si>
    <t>2018-19</t>
  </si>
  <si>
    <t>74.77:25.23</t>
  </si>
  <si>
    <t>2019-20</t>
  </si>
  <si>
    <t>75.50:24.50</t>
  </si>
  <si>
    <t>2020-21</t>
  </si>
  <si>
    <t>75.62:24.38</t>
  </si>
  <si>
    <t>2021-22</t>
  </si>
  <si>
    <t>2022-23</t>
  </si>
  <si>
    <t>2023-24</t>
  </si>
  <si>
    <t>2024-25</t>
  </si>
  <si>
    <t>78.50:21.50</t>
  </si>
  <si>
    <t xml:space="preserve">Housing </t>
  </si>
  <si>
    <t>Categories</t>
  </si>
  <si>
    <t>Crude Oil Value</t>
  </si>
  <si>
    <t>Correlation with Crude oil</t>
  </si>
  <si>
    <t>Food &amp; Beverages(Bucket)</t>
  </si>
  <si>
    <t>Clothing&amp;Footwear(Bucket)</t>
  </si>
  <si>
    <t>Fuel(Bucket)</t>
  </si>
  <si>
    <t>Health(Bucket)</t>
  </si>
  <si>
    <t>Transport &amp; Communication(Bucket)</t>
  </si>
  <si>
    <t>Column Labels</t>
  </si>
  <si>
    <t>Values</t>
  </si>
  <si>
    <t>Average of crude oil price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</si>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</sst>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mm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Noto Sans Symbols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4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1" xfId="0" applyFont="1" applyFill="1" applyBorder="1"/>
    <xf numFmtId="0" fontId="0" fillId="0" borderId="0" xfId="0" pivotButton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2" fontId="1" fillId="3" borderId="0" xfId="0" applyNumberFormat="1" applyFont="1" applyFill="1" applyAlignment="1">
      <alignment horizontal="center"/>
    </xf>
    <xf numFmtId="0" fontId="1" fillId="0" borderId="0" xfId="0" applyFont="1"/>
    <xf numFmtId="0" fontId="1" fillId="4" borderId="1" xfId="0" applyFont="1" applyFill="1" applyBorder="1"/>
    <xf numFmtId="0" fontId="1" fillId="3" borderId="0" xfId="0" applyFont="1" applyFill="1"/>
    <xf numFmtId="164" fontId="1" fillId="3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left" vertical="center" indent="5"/>
    </xf>
    <xf numFmtId="164" fontId="0" fillId="0" borderId="0" xfId="0" applyNumberFormat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9" fontId="0" fillId="0" borderId="0" xfId="1" applyFont="1"/>
    <xf numFmtId="1" fontId="0" fillId="0" borderId="0" xfId="0" applyNumberFormat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9" fontId="0" fillId="0" borderId="0" xfId="1" applyFont="1" applyAlignment="1">
      <alignment horizontal="center"/>
    </xf>
    <xf numFmtId="0" fontId="6" fillId="0" borderId="0" xfId="2" applyFont="1"/>
    <xf numFmtId="0" fontId="7" fillId="0" borderId="0" xfId="0" applyFont="1"/>
    <xf numFmtId="165" fontId="6" fillId="7" borderId="3" xfId="2" applyNumberFormat="1" applyFont="1" applyFill="1" applyBorder="1" applyAlignment="1">
      <alignment horizontal="left" vertical="center"/>
    </xf>
    <xf numFmtId="165" fontId="6" fillId="7" borderId="3" xfId="2" applyNumberFormat="1" applyFont="1" applyFill="1" applyBorder="1" applyAlignment="1">
      <alignment horizontal="right" vertical="center"/>
    </xf>
    <xf numFmtId="165" fontId="6" fillId="0" borderId="3" xfId="2" quotePrefix="1" applyNumberFormat="1" applyFont="1" applyBorder="1" applyAlignment="1">
      <alignment horizontal="left" vertical="center"/>
    </xf>
    <xf numFmtId="4" fontId="7" fillId="0" borderId="3" xfId="0" applyNumberFormat="1" applyFont="1" applyBorder="1" applyAlignment="1">
      <alignment horizontal="right" vertical="center"/>
    </xf>
    <xf numFmtId="4" fontId="10" fillId="0" borderId="3" xfId="0" applyNumberFormat="1" applyFont="1" applyBorder="1" applyAlignment="1">
      <alignment horizontal="right" vertical="center"/>
    </xf>
    <xf numFmtId="49" fontId="10" fillId="0" borderId="3" xfId="0" applyNumberFormat="1" applyFont="1" applyBorder="1" applyAlignment="1">
      <alignment horizontal="right" vertical="center"/>
    </xf>
    <xf numFmtId="165" fontId="6" fillId="0" borderId="3" xfId="2" applyNumberFormat="1" applyFont="1" applyBorder="1" applyAlignment="1">
      <alignment horizontal="left" vertical="center"/>
    </xf>
    <xf numFmtId="17" fontId="0" fillId="0" borderId="0" xfId="0" applyNumberFormat="1"/>
    <xf numFmtId="4" fontId="7" fillId="0" borderId="0" xfId="0" applyNumberFormat="1" applyFont="1" applyAlignment="1">
      <alignment horizontal="right" vertical="center"/>
    </xf>
    <xf numFmtId="2" fontId="0" fillId="0" borderId="0" xfId="0" applyNumberFormat="1"/>
    <xf numFmtId="0" fontId="0" fillId="0" borderId="0" xfId="0" applyAlignment="1">
      <alignment horizontal="right"/>
    </xf>
    <xf numFmtId="9" fontId="1" fillId="8" borderId="3" xfId="1" applyFont="1" applyFill="1" applyBorder="1" applyAlignment="1">
      <alignment horizontal="left"/>
    </xf>
    <xf numFmtId="9" fontId="1" fillId="8" borderId="3" xfId="1" applyFont="1" applyFill="1" applyBorder="1" applyAlignment="1">
      <alignment horizontal="left" vertical="center"/>
    </xf>
    <xf numFmtId="9" fontId="0" fillId="0" borderId="3" xfId="1" applyFont="1" applyBorder="1"/>
    <xf numFmtId="9" fontId="0" fillId="0" borderId="3" xfId="1" applyFont="1" applyBorder="1" applyAlignment="1">
      <alignment horizontal="center"/>
    </xf>
    <xf numFmtId="9" fontId="0" fillId="0" borderId="3" xfId="1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6" borderId="0" xfId="2" applyFont="1" applyFill="1" applyAlignment="1">
      <alignment horizontal="center" vertical="center"/>
    </xf>
  </cellXfs>
  <cellStyles count="3">
    <cellStyle name="Normal" xfId="0" builtinId="0"/>
    <cellStyle name="Normal 4" xfId="2" xr:uid="{875CC9D7-44CB-4BDD-ABA1-70A845EEC3AF}"/>
    <cellStyle name="Percent" xfId="1" builtinId="5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right" vertical="center" textRotation="0" wrapText="0" indent="0" justifyLastLine="0" shrinkToFit="0" readingOrder="0"/>
    </dxf>
    <dxf>
      <numFmt numFmtId="22" formatCode="mmm\-yy"/>
    </dxf>
    <dxf>
      <alignment horizontal="right"/>
    </dxf>
    <dxf>
      <numFmt numFmtId="2" formatCode="0.00"/>
    </dxf>
    <dxf>
      <numFmt numFmtId="2" formatCode="0.00"/>
    </dxf>
    <dxf>
      <alignment horizontal="center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numFmt numFmtId="164" formatCode="0.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of Contribution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CPI_Pivot!$F$7</c:f>
              <c:strCache>
                <c:ptCount val="1"/>
                <c:pt idx="0">
                  <c:v>% of Contribution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CF-4FEA-B238-FEA1A3BE85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CF-4FEA-B238-FEA1A3BE85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CF-4FEA-B238-FEA1A3BE85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CF-4FEA-B238-FEA1A3BE85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DCF-4FEA-B238-FEA1A3BE85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DCF-4FEA-B238-FEA1A3BE85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DCF-4FEA-B238-FEA1A3BE85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DCF-4FEA-B238-FEA1A3BE85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DCF-4FEA-B238-FEA1A3BE8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CPI_Pivot!$E$8:$E$16</c:f>
              <c:strCache>
                <c:ptCount val="9"/>
                <c:pt idx="0">
                  <c:v>Food &amp; Beverages(Bucket)</c:v>
                </c:pt>
                <c:pt idx="1">
                  <c:v>Clothing&amp;Footwear(Bucket)</c:v>
                </c:pt>
                <c:pt idx="2">
                  <c:v>Fuel(Bucket)</c:v>
                </c:pt>
                <c:pt idx="3">
                  <c:v>Housing(Bucket)</c:v>
                </c:pt>
                <c:pt idx="4">
                  <c:v>Health(Bucket)</c:v>
                </c:pt>
                <c:pt idx="5">
                  <c:v>Transport &amp; Communication(Bucket)</c:v>
                </c:pt>
                <c:pt idx="6">
                  <c:v>Education(Bucket)</c:v>
                </c:pt>
                <c:pt idx="7">
                  <c:v>Luxary(Bucket)</c:v>
                </c:pt>
                <c:pt idx="8">
                  <c:v>Miscellaneous(Bucket)</c:v>
                </c:pt>
              </c:strCache>
            </c:strRef>
          </c:cat>
          <c:val>
            <c:numRef>
              <c:f>CPI_Pivot!$F$8:$F$16</c:f>
              <c:numCache>
                <c:formatCode>0%</c:formatCode>
                <c:ptCount val="9"/>
                <c:pt idx="0">
                  <c:v>0.51547303928858224</c:v>
                </c:pt>
                <c:pt idx="1">
                  <c:v>0.12281771406477709</c:v>
                </c:pt>
                <c:pt idx="2">
                  <c:v>4.0797965678255957E-2</c:v>
                </c:pt>
                <c:pt idx="3">
                  <c:v>7.8212830502929528E-2</c:v>
                </c:pt>
                <c:pt idx="4">
                  <c:v>4.1318442732653247E-2</c:v>
                </c:pt>
                <c:pt idx="5">
                  <c:v>3.6797727745888235E-2</c:v>
                </c:pt>
                <c:pt idx="6">
                  <c:v>3.9571126907176637E-2</c:v>
                </c:pt>
                <c:pt idx="7">
                  <c:v>8.6309966392053059E-2</c:v>
                </c:pt>
                <c:pt idx="8">
                  <c:v>3.8701186687684026E-2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CF-4FEA-B238-FEA1A3BE857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Y-o-Y Inflation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4507395653947653"/>
          <c:w val="0.93888888888888888"/>
          <c:h val="0.6329249172225566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CPI_Pivot!$D$27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CPI_Pivot!$F$25</c:f>
              <c:strCache>
                <c:ptCount val="1"/>
                <c:pt idx="0">
                  <c:v>Y-o-Y Inflation Rate</c:v>
                </c:pt>
              </c:strCache>
            </c:strRef>
          </c:cat>
          <c:val>
            <c:numRef>
              <c:f>CPI_Pivot!$F$27</c:f>
              <c:numCache>
                <c:formatCode>0%</c:formatCode>
                <c:ptCount val="1"/>
                <c:pt idx="0">
                  <c:v>3.9513108614232254E-2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3-420F-B820-15109AD1D9C0}"/>
            </c:ext>
          </c:extLst>
        </c:ser>
        <c:ser>
          <c:idx val="2"/>
          <c:order val="2"/>
          <c:tx>
            <c:strRef>
              <c:f>CPI_Pivot!$D$28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CPI_Pivot!$F$25</c:f>
              <c:strCache>
                <c:ptCount val="1"/>
                <c:pt idx="0">
                  <c:v>Y-o-Y Inflation Rate</c:v>
                </c:pt>
              </c:strCache>
            </c:strRef>
          </c:cat>
          <c:val>
            <c:numRef>
              <c:f>CPI_Pivot!$F$28</c:f>
              <c:numCache>
                <c:formatCode>0%</c:formatCode>
                <c:ptCount val="1"/>
                <c:pt idx="0">
                  <c:v>3.8961038961038953E-2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3-420F-B820-15109AD1D9C0}"/>
            </c:ext>
          </c:extLst>
        </c:ser>
        <c:ser>
          <c:idx val="3"/>
          <c:order val="3"/>
          <c:tx>
            <c:strRef>
              <c:f>CPI_Pivot!$D$29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CPI_Pivot!$F$25</c:f>
              <c:strCache>
                <c:ptCount val="1"/>
                <c:pt idx="0">
                  <c:v>Y-o-Y Inflation Rate</c:v>
                </c:pt>
              </c:strCache>
            </c:strRef>
          </c:cat>
          <c:val>
            <c:numRef>
              <c:f>CPI_Pivot!$F$29</c:f>
              <c:numCache>
                <c:formatCode>0%</c:formatCode>
                <c:ptCount val="1"/>
                <c:pt idx="0">
                  <c:v>5.8054235131244067E-2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3-420F-B820-15109AD1D9C0}"/>
            </c:ext>
          </c:extLst>
        </c:ser>
        <c:ser>
          <c:idx val="4"/>
          <c:order val="4"/>
          <c:tx>
            <c:strRef>
              <c:f>CPI_Pivot!$D$30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CPI_Pivot!$F$25</c:f>
              <c:strCache>
                <c:ptCount val="1"/>
                <c:pt idx="0">
                  <c:v>Y-o-Y Inflation Rate</c:v>
                </c:pt>
              </c:strCache>
            </c:strRef>
          </c:cat>
          <c:val>
            <c:numRef>
              <c:f>CPI_Pivot!$F$30</c:f>
              <c:numCache>
                <c:formatCode>0%</c:formatCode>
                <c:ptCount val="1"/>
                <c:pt idx="0">
                  <c:v>5.8381006296989772E-2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D3-420F-B820-15109AD1D9C0}"/>
            </c:ext>
          </c:extLst>
        </c:ser>
        <c:ser>
          <c:idx val="5"/>
          <c:order val="5"/>
          <c:tx>
            <c:strRef>
              <c:f>CPI_Pivot!$D$31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CPI_Pivot!$F$25</c:f>
              <c:strCache>
                <c:ptCount val="1"/>
                <c:pt idx="0">
                  <c:v>Y-o-Y Inflation Rate</c:v>
                </c:pt>
              </c:strCache>
            </c:strRef>
          </c:cat>
          <c:val>
            <c:numRef>
              <c:f>CPI_Pivot!$F$31</c:f>
              <c:numCache>
                <c:formatCode>0%</c:formatCode>
                <c:ptCount val="1"/>
                <c:pt idx="0">
                  <c:v>6.6219354838709471E-2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D3-420F-B820-15109AD1D9C0}"/>
            </c:ext>
          </c:extLst>
        </c:ser>
        <c:ser>
          <c:idx val="6"/>
          <c:order val="6"/>
          <c:tx>
            <c:strRef>
              <c:f>CPI_Pivot!$D$32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CPI_Pivot!$F$25</c:f>
              <c:strCache>
                <c:ptCount val="1"/>
                <c:pt idx="0">
                  <c:v>Y-o-Y Inflation Rate</c:v>
                </c:pt>
              </c:strCache>
            </c:strRef>
          </c:cat>
          <c:val>
            <c:numRef>
              <c:f>CPI_Pivot!$F$32</c:f>
              <c:numCache>
                <c:formatCode>0%</c:formatCode>
                <c:ptCount val="1"/>
                <c:pt idx="0">
                  <c:v>3.1774615161196791E-2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D3-420F-B820-15109AD1D9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7477792"/>
        <c:axId val="1297475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CPI_Pivot!$D$26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CPI_Pivot!$F$25</c15:sqref>
                        </c15:formulaRef>
                      </c:ext>
                    </c:extLst>
                    <c:strCache>
                      <c:ptCount val="1"/>
                      <c:pt idx="0">
                        <c:v>Y-o-Y Inflation Rate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CPI_Pivot!$F$26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D3-420F-B820-15109AD1D9C0}"/>
                  </c:ext>
                </c:extLst>
              </c15:ser>
            </c15:filteredBarSeries>
          </c:ext>
        </c:extLst>
      </c:barChart>
      <c:catAx>
        <c:axId val="1297477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7475392"/>
        <c:crosses val="autoZero"/>
        <c:auto val="1"/>
        <c:lblAlgn val="ctr"/>
        <c:lblOffset val="100"/>
        <c:noMultiLvlLbl val="0"/>
      </c:catAx>
      <c:valAx>
        <c:axId val="12974753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974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/>
              <a:t>Absolute Change Seen in May-2023</a:t>
            </a:r>
            <a:endParaRPr lang="en-US" sz="1600" b="1"/>
          </a:p>
        </c:rich>
      </c:tx>
      <c:layout>
        <c:manualLayout>
          <c:xMode val="edge"/>
          <c:yMode val="edge"/>
          <c:x val="0.31613906550451248"/>
          <c:y val="1.8875047187617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718963605485145E-2"/>
          <c:y val="0.13188277852584396"/>
          <c:w val="0.89036399003424049"/>
          <c:h val="0.712580908239861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02-4A5E-BE47-1622D70B571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02-4A5E-BE47-1622D70B57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CPI_Pivot!$G$87:$G$99</c:f>
              <c:strCache>
                <c:ptCount val="13"/>
                <c:pt idx="0">
                  <c:v>Prepared meals, snacks, sweets etc.</c:v>
                </c:pt>
                <c:pt idx="1">
                  <c:v>Cereals and products</c:v>
                </c:pt>
                <c:pt idx="2">
                  <c:v>Food and beverages</c:v>
                </c:pt>
                <c:pt idx="3">
                  <c:v>Sugar and Confectionery</c:v>
                </c:pt>
                <c:pt idx="4">
                  <c:v>Fruits</c:v>
                </c:pt>
                <c:pt idx="5">
                  <c:v>Non-alcoholic beverages</c:v>
                </c:pt>
                <c:pt idx="6">
                  <c:v>Oils and fats</c:v>
                </c:pt>
                <c:pt idx="7">
                  <c:v>Meat and fish</c:v>
                </c:pt>
                <c:pt idx="8">
                  <c:v>Egg</c:v>
                </c:pt>
                <c:pt idx="9">
                  <c:v>Vegetables</c:v>
                </c:pt>
                <c:pt idx="10">
                  <c:v>Spices</c:v>
                </c:pt>
                <c:pt idx="11">
                  <c:v>Milk and products</c:v>
                </c:pt>
                <c:pt idx="12">
                  <c:v>Pulses and products</c:v>
                </c:pt>
              </c:strCache>
            </c:strRef>
          </c:cat>
          <c:val>
            <c:numRef>
              <c:f>CPI_Pivot!$H$87:$H$99</c:f>
              <c:numCache>
                <c:formatCode>0.0</c:formatCode>
                <c:ptCount val="13"/>
                <c:pt idx="0">
                  <c:v>11.733333333333301</c:v>
                </c:pt>
                <c:pt idx="1">
                  <c:v>19.300000000000011</c:v>
                </c:pt>
                <c:pt idx="2">
                  <c:v>5.7999999999999829</c:v>
                </c:pt>
                <c:pt idx="3">
                  <c:v>3</c:v>
                </c:pt>
                <c:pt idx="4">
                  <c:v>1.1666666666666856</c:v>
                </c:pt>
                <c:pt idx="5">
                  <c:v>6.3999999999999773</c:v>
                </c:pt>
                <c:pt idx="6">
                  <c:v>-31.366666666666674</c:v>
                </c:pt>
                <c:pt idx="7">
                  <c:v>-2.5666666666666345</c:v>
                </c:pt>
                <c:pt idx="8">
                  <c:v>11</c:v>
                </c:pt>
                <c:pt idx="9">
                  <c:v>-14.599999999999994</c:v>
                </c:pt>
                <c:pt idx="10">
                  <c:v>32.666666666666686</c:v>
                </c:pt>
                <c:pt idx="11">
                  <c:v>14.533333333333331</c:v>
                </c:pt>
                <c:pt idx="12">
                  <c:v>11.199999999999989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02-4A5E-BE47-1622D70B57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086496"/>
        <c:axId val="1981103776"/>
      </c:barChart>
      <c:catAx>
        <c:axId val="19810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03776"/>
        <c:crosses val="autoZero"/>
        <c:auto val="1"/>
        <c:lblAlgn val="ctr"/>
        <c:lblOffset val="100"/>
        <c:noMultiLvlLbl val="0"/>
      </c:catAx>
      <c:valAx>
        <c:axId val="198110377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8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Pre</a:t>
            </a:r>
            <a:r>
              <a:rPr lang="en-US" b="1" baseline="0"/>
              <a:t> &amp; Post Covid Inflation Rate(Rural+Urban)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108720706876682E-2"/>
          <c:y val="0.1262658076831305"/>
          <c:w val="0.94674214668143775"/>
          <c:h val="0.71630421761018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CPI_Pivot!$G$125</c:f>
              <c:strCache>
                <c:ptCount val="1"/>
                <c:pt idx="0">
                  <c:v>Food &amp; 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CPI_Pivot!$F$126:$F$130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CPI_Pivot!$G$126:$G$130</c:f>
              <c:numCache>
                <c:formatCode>0%</c:formatCode>
                <c:ptCount val="5"/>
                <c:pt idx="0">
                  <c:v>2.1583570888358779E-2</c:v>
                </c:pt>
                <c:pt idx="1">
                  <c:v>3.929384965831487E-3</c:v>
                </c:pt>
                <c:pt idx="2">
                  <c:v>7.516024731975722E-2</c:v>
                </c:pt>
                <c:pt idx="3">
                  <c:v>7.5973409306742512E-2</c:v>
                </c:pt>
                <c:pt idx="4">
                  <c:v>7.1001274884770232E-2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9-44CF-9E9B-508A357C3C57}"/>
            </c:ext>
          </c:extLst>
        </c:ser>
        <c:ser>
          <c:idx val="1"/>
          <c:order val="1"/>
          <c:tx>
            <c:strRef>
              <c:f>CPI_Pivot!$H$125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CPI_Pivot!$F$126:$F$130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CPI_Pivot!$H$126:$H$130</c:f>
              <c:numCache>
                <c:formatCode>0%</c:formatCode>
                <c:ptCount val="5"/>
                <c:pt idx="0">
                  <c:v>5.0860719874804491E-2</c:v>
                </c:pt>
                <c:pt idx="1">
                  <c:v>8.8607594936708681E-2</c:v>
                </c:pt>
                <c:pt idx="2">
                  <c:v>4.1723666210670474E-2</c:v>
                </c:pt>
                <c:pt idx="3">
                  <c:v>6.1720288903479817E-2</c:v>
                </c:pt>
                <c:pt idx="4">
                  <c:v>6.9882498453927105E-2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9-44CF-9E9B-508A357C3C57}"/>
            </c:ext>
          </c:extLst>
        </c:ser>
        <c:ser>
          <c:idx val="2"/>
          <c:order val="2"/>
          <c:tx>
            <c:strRef>
              <c:f>CPI_Pivot!$I$125</c:f>
              <c:strCache>
                <c:ptCount val="1"/>
                <c:pt idx="0">
                  <c:v>Household Goods &amp;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CPI_Pivot!$F$126:$F$130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CPI_Pivot!$I$126:$I$130</c:f>
              <c:numCache>
                <c:formatCode>0%</c:formatCode>
                <c:ptCount val="5"/>
                <c:pt idx="0">
                  <c:v>6.5134099616858232E-2</c:v>
                </c:pt>
                <c:pt idx="1">
                  <c:v>5.3956834532374098E-2</c:v>
                </c:pt>
                <c:pt idx="2">
                  <c:v>2.7303754266211604E-2</c:v>
                </c:pt>
                <c:pt idx="3">
                  <c:v>3.3222591362126248E-2</c:v>
                </c:pt>
                <c:pt idx="4">
                  <c:v>5.4662379421221867E-2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9-44CF-9E9B-508A357C3C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0842000"/>
        <c:axId val="770841520"/>
      </c:barChart>
      <c:catAx>
        <c:axId val="7708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41520"/>
        <c:crosses val="autoZero"/>
        <c:auto val="1"/>
        <c:lblAlgn val="ctr"/>
        <c:lblOffset val="100"/>
        <c:noMultiLvlLbl val="0"/>
      </c:catAx>
      <c:valAx>
        <c:axId val="7708415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708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Year</a:t>
            </a:r>
            <a:r>
              <a:rPr lang="en-US" sz="1600" b="1" baseline="0"/>
              <a:t> on year ending May-23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606006086941309E-2"/>
          <c:y val="0.16208299299082771"/>
          <c:w val="0.95099563632370365"/>
          <c:h val="0.79281422626292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B2-4036-8C86-7CD336D442C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B2-4036-8C86-7CD336D442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CPI_Pivot!$G$87:$G$99</c:f>
              <c:strCache>
                <c:ptCount val="13"/>
                <c:pt idx="0">
                  <c:v>Prepared meals, snacks, sweets etc.</c:v>
                </c:pt>
                <c:pt idx="1">
                  <c:v>Cereals and products</c:v>
                </c:pt>
                <c:pt idx="2">
                  <c:v>Food and beverages</c:v>
                </c:pt>
                <c:pt idx="3">
                  <c:v>Sugar and Confectionery</c:v>
                </c:pt>
                <c:pt idx="4">
                  <c:v>Fruits</c:v>
                </c:pt>
                <c:pt idx="5">
                  <c:v>Non-alcoholic beverages</c:v>
                </c:pt>
                <c:pt idx="6">
                  <c:v>Oils and fats</c:v>
                </c:pt>
                <c:pt idx="7">
                  <c:v>Meat and fish</c:v>
                </c:pt>
                <c:pt idx="8">
                  <c:v>Egg</c:v>
                </c:pt>
                <c:pt idx="9">
                  <c:v>Vegetables</c:v>
                </c:pt>
                <c:pt idx="10">
                  <c:v>Spices</c:v>
                </c:pt>
                <c:pt idx="11">
                  <c:v>Milk and products</c:v>
                </c:pt>
                <c:pt idx="12">
                  <c:v>Pulses and products</c:v>
                </c:pt>
              </c:strCache>
            </c:strRef>
          </c:cat>
          <c:val>
            <c:numRef>
              <c:f>CPI_Pivot!$H$87:$H$99</c:f>
              <c:numCache>
                <c:formatCode>0.0</c:formatCode>
                <c:ptCount val="13"/>
                <c:pt idx="0">
                  <c:v>11.733333333333301</c:v>
                </c:pt>
                <c:pt idx="1">
                  <c:v>19.300000000000011</c:v>
                </c:pt>
                <c:pt idx="2">
                  <c:v>5.7999999999999829</c:v>
                </c:pt>
                <c:pt idx="3">
                  <c:v>3</c:v>
                </c:pt>
                <c:pt idx="4">
                  <c:v>1.1666666666666856</c:v>
                </c:pt>
                <c:pt idx="5">
                  <c:v>6.3999999999999773</c:v>
                </c:pt>
                <c:pt idx="6">
                  <c:v>-31.366666666666674</c:v>
                </c:pt>
                <c:pt idx="7">
                  <c:v>-2.5666666666666345</c:v>
                </c:pt>
                <c:pt idx="8">
                  <c:v>11</c:v>
                </c:pt>
                <c:pt idx="9">
                  <c:v>-14.599999999999994</c:v>
                </c:pt>
                <c:pt idx="10">
                  <c:v>32.666666666666686</c:v>
                </c:pt>
                <c:pt idx="11">
                  <c:v>14.533333333333331</c:v>
                </c:pt>
                <c:pt idx="12">
                  <c:v>11.199999999999989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2-4036-8C86-7CD336D442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086496"/>
        <c:axId val="1981103776"/>
      </c:barChart>
      <c:catAx>
        <c:axId val="19810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03776"/>
        <c:crosses val="autoZero"/>
        <c:auto val="1"/>
        <c:lblAlgn val="ctr"/>
        <c:lblOffset val="100"/>
        <c:noMultiLvlLbl val="0"/>
      </c:catAx>
      <c:valAx>
        <c:axId val="198110377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8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</a:t>
            </a:r>
            <a:r>
              <a:rPr lang="en-US" baseline="0"/>
              <a:t> &amp; Post Covid Inflation Rate(Rural+Urban)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108642240894727E-2"/>
          <c:y val="0.14358188236419106"/>
          <c:w val="0.94674214668143775"/>
          <c:h val="0.71630421761018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CPI_Pivot!$G$125</c:f>
              <c:strCache>
                <c:ptCount val="1"/>
                <c:pt idx="0">
                  <c:v>Food &amp; 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CPI_Pivot!$F$126:$F$130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CPI_Pivot!$G$126:$G$130</c:f>
              <c:numCache>
                <c:formatCode>0%</c:formatCode>
                <c:ptCount val="5"/>
                <c:pt idx="0">
                  <c:v>2.1583570888358779E-2</c:v>
                </c:pt>
                <c:pt idx="1">
                  <c:v>3.929384965831487E-3</c:v>
                </c:pt>
                <c:pt idx="2">
                  <c:v>7.516024731975722E-2</c:v>
                </c:pt>
                <c:pt idx="3">
                  <c:v>7.5973409306742512E-2</c:v>
                </c:pt>
                <c:pt idx="4">
                  <c:v>7.1001274884770232E-2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C-46C3-8B43-896D70B4D259}"/>
            </c:ext>
          </c:extLst>
        </c:ser>
        <c:ser>
          <c:idx val="1"/>
          <c:order val="1"/>
          <c:tx>
            <c:strRef>
              <c:f>CPI_Pivot!$H$125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CPI_Pivot!$F$126:$F$130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CPI_Pivot!$H$126:$H$130</c:f>
              <c:numCache>
                <c:formatCode>0%</c:formatCode>
                <c:ptCount val="5"/>
                <c:pt idx="0">
                  <c:v>5.0860719874804491E-2</c:v>
                </c:pt>
                <c:pt idx="1">
                  <c:v>8.8607594936708681E-2</c:v>
                </c:pt>
                <c:pt idx="2">
                  <c:v>4.1723666210670474E-2</c:v>
                </c:pt>
                <c:pt idx="3">
                  <c:v>6.1720288903479817E-2</c:v>
                </c:pt>
                <c:pt idx="4">
                  <c:v>6.9882498453927105E-2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C-46C3-8B43-896D70B4D259}"/>
            </c:ext>
          </c:extLst>
        </c:ser>
        <c:ser>
          <c:idx val="2"/>
          <c:order val="2"/>
          <c:tx>
            <c:strRef>
              <c:f>CPI_Pivot!$I$125</c:f>
              <c:strCache>
                <c:ptCount val="1"/>
                <c:pt idx="0">
                  <c:v>Household Goods &amp;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CPI_Pivot!$F$126:$F$130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CPI_Pivot!$I$126:$I$130</c:f>
              <c:numCache>
                <c:formatCode>0%</c:formatCode>
                <c:ptCount val="5"/>
                <c:pt idx="0">
                  <c:v>6.5134099616858232E-2</c:v>
                </c:pt>
                <c:pt idx="1">
                  <c:v>5.3956834532374098E-2</c:v>
                </c:pt>
                <c:pt idx="2">
                  <c:v>2.7303754266211604E-2</c:v>
                </c:pt>
                <c:pt idx="3">
                  <c:v>3.3222591362126248E-2</c:v>
                </c:pt>
                <c:pt idx="4">
                  <c:v>5.4662379421221867E-2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C-46C3-8B43-896D70B4D2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0842000"/>
        <c:axId val="770841520"/>
      </c:barChart>
      <c:catAx>
        <c:axId val="7708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41520"/>
        <c:crosses val="autoZero"/>
        <c:auto val="1"/>
        <c:lblAlgn val="ctr"/>
        <c:lblOffset val="100"/>
        <c:noMultiLvlLbl val="0"/>
      </c:catAx>
      <c:valAx>
        <c:axId val="7708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Contribution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CPI_Pivot!$F$7</c:f>
              <c:strCache>
                <c:ptCount val="1"/>
                <c:pt idx="0">
                  <c:v>% of Contribution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3F-477E-A285-4A4404B293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3F-477E-A285-4A4404B293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3F-477E-A285-4A4404B293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3F-477E-A285-4A4404B293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3F-477E-A285-4A4404B293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33F-477E-A285-4A4404B293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33F-477E-A285-4A4404B293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33F-477E-A285-4A4404B293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33F-477E-A285-4A4404B293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CPI_Pivot!$E$8:$E$16</c:f>
              <c:strCache>
                <c:ptCount val="9"/>
                <c:pt idx="0">
                  <c:v>Food &amp; Beverages(Bucket)</c:v>
                </c:pt>
                <c:pt idx="1">
                  <c:v>Clothing&amp;Footwear(Bucket)</c:v>
                </c:pt>
                <c:pt idx="2">
                  <c:v>Fuel(Bucket)</c:v>
                </c:pt>
                <c:pt idx="3">
                  <c:v>Housing(Bucket)</c:v>
                </c:pt>
                <c:pt idx="4">
                  <c:v>Health(Bucket)</c:v>
                </c:pt>
                <c:pt idx="5">
                  <c:v>Transport &amp; Communication(Bucket)</c:v>
                </c:pt>
                <c:pt idx="6">
                  <c:v>Education(Bucket)</c:v>
                </c:pt>
                <c:pt idx="7">
                  <c:v>Luxary(Bucket)</c:v>
                </c:pt>
                <c:pt idx="8">
                  <c:v>Miscellaneous(Bucket)</c:v>
                </c:pt>
              </c:strCache>
            </c:strRef>
          </c:cat>
          <c:val>
            <c:numRef>
              <c:f>CPI_Pivot!$F$8:$F$16</c:f>
              <c:numCache>
                <c:formatCode>0%</c:formatCode>
                <c:ptCount val="9"/>
                <c:pt idx="0">
                  <c:v>0.51547303928858224</c:v>
                </c:pt>
                <c:pt idx="1">
                  <c:v>0.12281771406477709</c:v>
                </c:pt>
                <c:pt idx="2">
                  <c:v>4.0797965678255957E-2</c:v>
                </c:pt>
                <c:pt idx="3">
                  <c:v>7.8212830502929528E-2</c:v>
                </c:pt>
                <c:pt idx="4">
                  <c:v>4.1318442732653247E-2</c:v>
                </c:pt>
                <c:pt idx="5">
                  <c:v>3.6797727745888235E-2</c:v>
                </c:pt>
                <c:pt idx="6">
                  <c:v>3.9571126907176637E-2</c:v>
                </c:pt>
                <c:pt idx="7">
                  <c:v>8.6309966392053059E-2</c:v>
                </c:pt>
                <c:pt idx="8">
                  <c:v>3.8701186687684026E-2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33F-477E-A285-4A4404B293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3809523809523808E-2"/>
          <c:y val="0.13825975090599929"/>
          <c:w val="0.34523809523809523"/>
          <c:h val="0.8617402490940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55E-2"/>
          <c:y val="0.24507395653947653"/>
          <c:w val="0.93888888888888888"/>
          <c:h val="0.4940357976086321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CPI_Pivot!$D$27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CPI_Pivot!$F$25</c:f>
              <c:strCache>
                <c:ptCount val="1"/>
                <c:pt idx="0">
                  <c:v>Y-o-Y Inflation Rate</c:v>
                </c:pt>
              </c:strCache>
            </c:strRef>
          </c:cat>
          <c:val>
            <c:numRef>
              <c:f>CPI_Pivot!$F$27</c:f>
              <c:numCache>
                <c:formatCode>0%</c:formatCode>
                <c:ptCount val="1"/>
                <c:pt idx="0">
                  <c:v>3.9513108614232254E-2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2-4FD3-98E2-DCAAEF38C1A4}"/>
            </c:ext>
          </c:extLst>
        </c:ser>
        <c:ser>
          <c:idx val="2"/>
          <c:order val="2"/>
          <c:tx>
            <c:strRef>
              <c:f>CPI_Pivot!$D$28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CPI_Pivot!$F$25</c:f>
              <c:strCache>
                <c:ptCount val="1"/>
                <c:pt idx="0">
                  <c:v>Y-o-Y Inflation Rate</c:v>
                </c:pt>
              </c:strCache>
            </c:strRef>
          </c:cat>
          <c:val>
            <c:numRef>
              <c:f>CPI_Pivot!$F$28</c:f>
              <c:numCache>
                <c:formatCode>0%</c:formatCode>
                <c:ptCount val="1"/>
                <c:pt idx="0">
                  <c:v>3.8961038961038953E-2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2-4FD3-98E2-DCAAEF38C1A4}"/>
            </c:ext>
          </c:extLst>
        </c:ser>
        <c:ser>
          <c:idx val="3"/>
          <c:order val="3"/>
          <c:tx>
            <c:strRef>
              <c:f>CPI_Pivot!$D$29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CPI_Pivot!$F$25</c:f>
              <c:strCache>
                <c:ptCount val="1"/>
                <c:pt idx="0">
                  <c:v>Y-o-Y Inflation Rate</c:v>
                </c:pt>
              </c:strCache>
            </c:strRef>
          </c:cat>
          <c:val>
            <c:numRef>
              <c:f>CPI_Pivot!$F$29</c:f>
              <c:numCache>
                <c:formatCode>0%</c:formatCode>
                <c:ptCount val="1"/>
                <c:pt idx="0">
                  <c:v>5.8054235131244067E-2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2-4FD3-98E2-DCAAEF38C1A4}"/>
            </c:ext>
          </c:extLst>
        </c:ser>
        <c:ser>
          <c:idx val="4"/>
          <c:order val="4"/>
          <c:tx>
            <c:strRef>
              <c:f>CPI_Pivot!$D$30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CPI_Pivot!$F$25</c:f>
              <c:strCache>
                <c:ptCount val="1"/>
                <c:pt idx="0">
                  <c:v>Y-o-Y Inflation Rate</c:v>
                </c:pt>
              </c:strCache>
            </c:strRef>
          </c:cat>
          <c:val>
            <c:numRef>
              <c:f>CPI_Pivot!$F$30</c:f>
              <c:numCache>
                <c:formatCode>0%</c:formatCode>
                <c:ptCount val="1"/>
                <c:pt idx="0">
                  <c:v>5.8381006296989772E-2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D2-4FD3-98E2-DCAAEF38C1A4}"/>
            </c:ext>
          </c:extLst>
        </c:ser>
        <c:ser>
          <c:idx val="5"/>
          <c:order val="5"/>
          <c:tx>
            <c:strRef>
              <c:f>CPI_Pivot!$D$31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CPI_Pivot!$F$25</c:f>
              <c:strCache>
                <c:ptCount val="1"/>
                <c:pt idx="0">
                  <c:v>Y-o-Y Inflation Rate</c:v>
                </c:pt>
              </c:strCache>
            </c:strRef>
          </c:cat>
          <c:val>
            <c:numRef>
              <c:f>CPI_Pivot!$F$31</c:f>
              <c:numCache>
                <c:formatCode>0%</c:formatCode>
                <c:ptCount val="1"/>
                <c:pt idx="0">
                  <c:v>6.6219354838709471E-2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D2-4FD3-98E2-DCAAEF38C1A4}"/>
            </c:ext>
          </c:extLst>
        </c:ser>
        <c:ser>
          <c:idx val="6"/>
          <c:order val="6"/>
          <c:tx>
            <c:strRef>
              <c:f>CPI_Pivot!$D$32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CPI_Pivot!$F$25</c:f>
              <c:strCache>
                <c:ptCount val="1"/>
                <c:pt idx="0">
                  <c:v>Y-o-Y Inflation Rate</c:v>
                </c:pt>
              </c:strCache>
            </c:strRef>
          </c:cat>
          <c:val>
            <c:numRef>
              <c:f>CPI_Pivot!$F$32</c:f>
              <c:numCache>
                <c:formatCode>0%</c:formatCode>
                <c:ptCount val="1"/>
                <c:pt idx="0">
                  <c:v>3.1774615161196791E-2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D2-4FD3-98E2-DCAAEF38C1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7477792"/>
        <c:axId val="1297475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CPI_Pivot!$D$26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CPI_Pivot!$F$25</c15:sqref>
                        </c15:formulaRef>
                      </c:ext>
                    </c:extLst>
                    <c:strCache>
                      <c:ptCount val="1"/>
                      <c:pt idx="0">
                        <c:v>Y-o-Y Inflation Rate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CPI_Pivot!$F$26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BD2-4FD3-98E2-DCAAEF38C1A4}"/>
                  </c:ext>
                </c:extLst>
              </c15:ser>
            </c15:filteredBarSeries>
          </c:ext>
        </c:extLst>
      </c:barChart>
      <c:catAx>
        <c:axId val="12974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75392"/>
        <c:crosses val="autoZero"/>
        <c:auto val="1"/>
        <c:lblAlgn val="ctr"/>
        <c:lblOffset val="100"/>
        <c:noMultiLvlLbl val="0"/>
      </c:catAx>
      <c:valAx>
        <c:axId val="12974753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974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M-o-M Inflation Change(Rural+Urban)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M-o-M Inflation Change(Rural+Urban)</a:t>
          </a:r>
        </a:p>
      </cx:txPr>
    </cx:title>
    <cx:plotArea>
      <cx:plotAreaRegion>
        <cx:series layoutId="waterfall" uniqueId="{A1E85755-07B0-49E5-85BF-209487B1395B}">
          <cx:tx>
            <cx:txData>
              <cx:f>_xlchart.v1.0</cx:f>
              <cx:v>M-o-M Inflation Rate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spPr>
    <a:ln>
      <a:solidFill>
        <a:schemeClr val="accent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>
      <cx:tx>
        <cx:txData>
          <cx:v>M-o-M Inflation Change(Rural+Urban)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M-o-M Inflation Change(Rural+Urban)</a:t>
          </a:r>
        </a:p>
      </cx:txPr>
    </cx:title>
    <cx:plotArea>
      <cx:plotAreaRegion>
        <cx:series layoutId="waterfall" uniqueId="{A1E85755-07B0-49E5-85BF-209487B1395B}">
          <cx:tx>
            <cx:txData>
              <cx:f>_xlchart.v1.3</cx:f>
              <cx:v>M-o-M Inflation Rate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2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</xdr:colOff>
      <xdr:row>4</xdr:row>
      <xdr:rowOff>99060</xdr:rowOff>
    </xdr:from>
    <xdr:to>
      <xdr:col>6</xdr:col>
      <xdr:colOff>272415</xdr:colOff>
      <xdr:row>19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F55E0-E6F7-4AC5-9408-D03612DBA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120016</xdr:colOff>
      <xdr:row>19</xdr:row>
      <xdr:rowOff>144780</xdr:rowOff>
    </xdr:from>
    <xdr:to>
      <xdr:col>6</xdr:col>
      <xdr:colOff>272415</xdr:colOff>
      <xdr:row>23</xdr:row>
      <xdr:rowOff>91440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91E1E9D-4C67-4C9E-8FAF-06D35192EE7A}"/>
            </a:ext>
          </a:extLst>
        </xdr:cNvPr>
        <xdr:cNvSpPr txBox="1"/>
      </xdr:nvSpPr>
      <xdr:spPr>
        <a:xfrm>
          <a:off x="120016" y="3402330"/>
          <a:ext cx="3809999" cy="6705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INSIGHTS:</a:t>
          </a:r>
        </a:p>
        <a:p>
          <a:pPr marL="0" indent="0"/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 Food &amp; </a:t>
          </a:r>
          <a:r>
            <a:rPr 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Breverages has the highest contribution towards CPI </a:t>
          </a: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i.e. </a:t>
          </a: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51.5% </a:t>
          </a:r>
          <a:r>
            <a:rPr 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of total contribution</a:t>
          </a: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6</xdr:col>
      <xdr:colOff>354330</xdr:colOff>
      <xdr:row>4</xdr:row>
      <xdr:rowOff>99061</xdr:rowOff>
    </xdr:from>
    <xdr:to>
      <xdr:col>11</xdr:col>
      <xdr:colOff>1375410</xdr:colOff>
      <xdr:row>19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CC11EB-EC28-48F6-BBF7-EA75C7D31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346710</xdr:colOff>
      <xdr:row>19</xdr:row>
      <xdr:rowOff>152400</xdr:rowOff>
    </xdr:from>
    <xdr:to>
      <xdr:col>11</xdr:col>
      <xdr:colOff>1390650</xdr:colOff>
      <xdr:row>23</xdr:row>
      <xdr:rowOff>93268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074868-9EEF-4F26-A1F4-FA0E57E5A83D}"/>
            </a:ext>
          </a:extLst>
        </xdr:cNvPr>
        <xdr:cNvSpPr txBox="1"/>
      </xdr:nvSpPr>
      <xdr:spPr>
        <a:xfrm>
          <a:off x="4004310" y="3409950"/>
          <a:ext cx="4091940" cy="66476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INSIGHTS:</a:t>
          </a:r>
        </a:p>
        <a:p>
          <a:pPr marL="0" indent="0"/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2022 </a:t>
          </a:r>
          <a:r>
            <a:rPr 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has the </a:t>
          </a: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highest Y-O-Y </a:t>
          </a:r>
          <a:r>
            <a:rPr 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Inflation Rate.</a:t>
          </a:r>
        </a:p>
        <a:p>
          <a:pPr marL="0" indent="0"/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Reason: </a:t>
          </a:r>
          <a:r>
            <a:rPr 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The increase in inflation may be due to </a:t>
          </a: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COVID-19.</a:t>
          </a:r>
        </a:p>
      </xdr:txBody>
    </xdr:sp>
    <xdr:clientData/>
  </xdr:twoCellAnchor>
  <xdr:twoCellAnchor>
    <xdr:from>
      <xdr:col>11</xdr:col>
      <xdr:colOff>1457325</xdr:colOff>
      <xdr:row>4</xdr:row>
      <xdr:rowOff>91440</xdr:rowOff>
    </xdr:from>
    <xdr:to>
      <xdr:col>14</xdr:col>
      <xdr:colOff>1476375</xdr:colOff>
      <xdr:row>19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6">
              <a:extLst>
                <a:ext uri="{FF2B5EF4-FFF2-40B4-BE49-F238E27FC236}">
                  <a16:creationId xmlns:a16="http://schemas.microsoft.com/office/drawing/2014/main" id="{FFE813EC-75FB-4E5F-A083-A17E29C63E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2925" y="822960"/>
              <a:ext cx="5848350" cy="2720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11</xdr:col>
      <xdr:colOff>1466850</xdr:colOff>
      <xdr:row>19</xdr:row>
      <xdr:rowOff>137160</xdr:rowOff>
    </xdr:from>
    <xdr:ext cx="5848350" cy="6858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810FE6C-FF19-40DA-85D9-053CE49D9250}"/>
            </a:ext>
          </a:extLst>
        </xdr:cNvPr>
        <xdr:cNvSpPr txBox="1"/>
      </xdr:nvSpPr>
      <xdr:spPr>
        <a:xfrm>
          <a:off x="8172450" y="3394710"/>
          <a:ext cx="5848350" cy="6858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INSIGHTS: </a:t>
          </a:r>
        </a:p>
        <a:p>
          <a:pPr marL="0" indent="0"/>
          <a:r>
            <a:rPr 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Only for </a:t>
          </a: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food categories.</a:t>
          </a:r>
        </a:p>
        <a:p>
          <a:pPr marL="0" indent="0"/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Oct’22 and May’23 shows highest price rise And Dec’22 and Feb’23 shows lowest price.</a:t>
          </a:r>
        </a:p>
      </xdr:txBody>
    </xdr:sp>
    <xdr:clientData/>
  </xdr:oneCellAnchor>
  <xdr:twoCellAnchor>
    <xdr:from>
      <xdr:col>0</xdr:col>
      <xdr:colOff>106680</xdr:colOff>
      <xdr:row>24</xdr:row>
      <xdr:rowOff>0</xdr:rowOff>
    </xdr:from>
    <xdr:to>
      <xdr:col>12</xdr:col>
      <xdr:colOff>238125</xdr:colOff>
      <xdr:row>40</xdr:row>
      <xdr:rowOff>19049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5E9A1A-536D-49CA-B8D3-03E9ED4C1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108585</xdr:colOff>
      <xdr:row>40</xdr:row>
      <xdr:rowOff>89534</xdr:rowOff>
    </xdr:from>
    <xdr:ext cx="8679180" cy="80581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877AD60-831A-463F-AE6B-7B9D459DFAF8}"/>
            </a:ext>
          </a:extLst>
        </xdr:cNvPr>
        <xdr:cNvSpPr txBox="1"/>
      </xdr:nvSpPr>
      <xdr:spPr>
        <a:xfrm>
          <a:off x="108585" y="7147559"/>
          <a:ext cx="8679180" cy="8058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INSIGHTS: </a:t>
          </a:r>
        </a:p>
        <a:p>
          <a:r>
            <a:rPr lang="en-US" sz="1100" b="0" baseline="0"/>
            <a:t>Absolute change is highly visible in </a:t>
          </a:r>
          <a:r>
            <a:rPr lang="en-US" sz="1100" b="1" baseline="0"/>
            <a:t>Spices (32.7) </a:t>
          </a:r>
          <a:r>
            <a:rPr lang="en-US" sz="1100" b="0" baseline="0"/>
            <a:t>followed by </a:t>
          </a:r>
          <a:r>
            <a:rPr lang="en-US" sz="1100" b="1" baseline="0"/>
            <a:t>cereals and products i.e. (19.3).</a:t>
          </a:r>
        </a:p>
        <a:p>
          <a:r>
            <a:rPr lang="en-US" sz="1100" b="1" baseline="0"/>
            <a:t>Oil and fat </a:t>
          </a:r>
          <a:r>
            <a:rPr lang="en-US" sz="1100" b="0" baseline="0"/>
            <a:t>has the least absolute change </a:t>
          </a:r>
          <a:r>
            <a:rPr lang="en-US" sz="1100" b="1" baseline="0"/>
            <a:t>(-31.4) </a:t>
          </a:r>
          <a:r>
            <a:rPr lang="en-US" sz="1100" b="0" baseline="0"/>
            <a:t>followed by </a:t>
          </a:r>
          <a:r>
            <a:rPr lang="en-US" sz="1100" b="1" baseline="0"/>
            <a:t>vegetables i.e.(-14.6).</a:t>
          </a:r>
          <a:endParaRPr lang="en-US" sz="1100" b="1"/>
        </a:p>
      </xdr:txBody>
    </xdr:sp>
    <xdr:clientData/>
  </xdr:oneCellAnchor>
  <xdr:twoCellAnchor>
    <xdr:from>
      <xdr:col>12</xdr:col>
      <xdr:colOff>289560</xdr:colOff>
      <xdr:row>23</xdr:row>
      <xdr:rowOff>171450</xdr:rowOff>
    </xdr:from>
    <xdr:to>
      <xdr:col>14</xdr:col>
      <xdr:colOff>1504950</xdr:colOff>
      <xdr:row>40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B2C3AD-F247-4DC1-9CB0-F2350B709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12</xdr:col>
      <xdr:colOff>83820</xdr:colOff>
      <xdr:row>40</xdr:row>
      <xdr:rowOff>95250</xdr:rowOff>
    </xdr:from>
    <xdr:ext cx="5164455" cy="8001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8EADD07-A1AC-4878-9513-725DC445F0BC}"/>
            </a:ext>
          </a:extLst>
        </xdr:cNvPr>
        <xdr:cNvSpPr txBox="1"/>
      </xdr:nvSpPr>
      <xdr:spPr>
        <a:xfrm>
          <a:off x="8875395" y="7153275"/>
          <a:ext cx="5164455" cy="8001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INSIGHTS: </a:t>
          </a:r>
        </a:p>
        <a:p>
          <a:r>
            <a:rPr lang="en-US" b="1"/>
            <a:t>Food</a:t>
          </a:r>
          <a:r>
            <a:rPr lang="en-US"/>
            <a:t> categories saw sharp inflation after the pandemic's onset.</a:t>
          </a:r>
          <a:endParaRPr lang="en-US" sz="1100" b="1"/>
        </a:p>
        <a:p>
          <a:r>
            <a:rPr lang="en-US" b="1"/>
            <a:t>Healthcare</a:t>
          </a:r>
          <a:r>
            <a:rPr lang="en-US"/>
            <a:t> remained consistently high, with notable increases in 2019, 2021, and 2022.</a:t>
          </a:r>
        </a:p>
        <a:p>
          <a:r>
            <a:rPr lang="en-US" sz="1100" b="1"/>
            <a:t>Household </a:t>
          </a: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also experienced a consistent rise in the CPI during</a:t>
          </a:r>
          <a:r>
            <a:rPr lang="en-I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pendamic.</a:t>
          </a:r>
          <a:endParaRPr lang="en-US" sz="1100" b="1"/>
        </a:p>
      </xdr:txBody>
    </xdr:sp>
    <xdr:clientData/>
  </xdr:oneCellAnchor>
  <xdr:oneCellAnchor>
    <xdr:from>
      <xdr:col>13</xdr:col>
      <xdr:colOff>739140</xdr:colOff>
      <xdr:row>25</xdr:row>
      <xdr:rowOff>165735</xdr:rowOff>
    </xdr:from>
    <xdr:ext cx="1104900" cy="217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92F9314-266C-473B-82C0-048CC324C666}"/>
            </a:ext>
          </a:extLst>
        </xdr:cNvPr>
        <xdr:cNvSpPr txBox="1"/>
      </xdr:nvSpPr>
      <xdr:spPr>
        <a:xfrm flipH="1">
          <a:off x="11083290" y="4509135"/>
          <a:ext cx="11049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800" b="1"/>
            <a:t>COVID</a:t>
          </a:r>
          <a:r>
            <a:rPr lang="en-US" sz="800" b="1" baseline="0"/>
            <a:t> (MARCH 2020)</a:t>
          </a:r>
          <a:endParaRPr lang="en-US" sz="800" b="1"/>
        </a:p>
      </xdr:txBody>
    </xdr:sp>
    <xdr:clientData/>
  </xdr:oneCellAnchor>
  <xdr:twoCellAnchor>
    <xdr:from>
      <xdr:col>0</xdr:col>
      <xdr:colOff>91443</xdr:colOff>
      <xdr:row>1</xdr:row>
      <xdr:rowOff>29936</xdr:rowOff>
    </xdr:from>
    <xdr:to>
      <xdr:col>17</xdr:col>
      <xdr:colOff>38101</xdr:colOff>
      <xdr:row>4</xdr:row>
      <xdr:rowOff>2721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840762C9-F9BF-D337-448F-B55A71F5C494}"/>
            </a:ext>
          </a:extLst>
        </xdr:cNvPr>
        <xdr:cNvSpPr/>
      </xdr:nvSpPr>
      <xdr:spPr>
        <a:xfrm>
          <a:off x="91443" y="29936"/>
          <a:ext cx="17644108" cy="515710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chemeClr val="bg1"/>
              </a:solidFill>
            </a:rPr>
            <a:t>CPI INFLATION</a:t>
          </a:r>
          <a:r>
            <a:rPr lang="en-US" sz="2400" b="1" baseline="0">
              <a:solidFill>
                <a:schemeClr val="bg1"/>
              </a:solidFill>
            </a:rPr>
            <a:t> DASHBOARD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1</xdr:colOff>
      <xdr:row>4</xdr:row>
      <xdr:rowOff>95251</xdr:rowOff>
    </xdr:from>
    <xdr:to>
      <xdr:col>17</xdr:col>
      <xdr:colOff>28576</xdr:colOff>
      <xdr:row>7</xdr:row>
      <xdr:rowOff>95250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02CB0FB-5BD9-43CE-B57B-C716D4116B03}"/>
            </a:ext>
          </a:extLst>
        </xdr:cNvPr>
        <xdr:cNvSpPr txBox="1"/>
      </xdr:nvSpPr>
      <xdr:spPr>
        <a:xfrm>
          <a:off x="14087476" y="638176"/>
          <a:ext cx="3638550" cy="54292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+mn-lt"/>
              <a:ea typeface="+mn-ea"/>
              <a:cs typeface="+mn-cs"/>
            </a:rPr>
            <a:t>Correlation of different categories with Crude-oil Price (Urbar+Rural) 2021-23</a:t>
          </a:r>
        </a:p>
      </xdr:txBody>
    </xdr:sp>
    <xdr:clientData/>
  </xdr:twoCellAnchor>
  <xdr:oneCellAnchor>
    <xdr:from>
      <xdr:col>15</xdr:col>
      <xdr:colOff>19050</xdr:colOff>
      <xdr:row>35</xdr:row>
      <xdr:rowOff>66674</xdr:rowOff>
    </xdr:from>
    <xdr:ext cx="3619499" cy="17240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8FD590-6F95-472E-8828-2445BE41DF01}"/>
            </a:ext>
          </a:extLst>
        </xdr:cNvPr>
        <xdr:cNvSpPr txBox="1"/>
      </xdr:nvSpPr>
      <xdr:spPr>
        <a:xfrm>
          <a:off x="14106525" y="6219824"/>
          <a:ext cx="3619499" cy="172402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INSIGHTS: </a:t>
          </a:r>
        </a:p>
        <a:p>
          <a:pPr marL="0" indent="0"/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Transport and Communication</a:t>
          </a: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There is a steady increase in the CPI,</a:t>
          </a:r>
          <a:r>
            <a:rPr lang="en-I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which correlate with rising oil prices (69%).</a:t>
          </a:r>
        </a:p>
        <a:p>
          <a:pPr marL="0" indent="0"/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Fuel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 Light</a:t>
          </a: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This sector shows good increase in the CPI</a:t>
          </a:r>
          <a:r>
            <a:rPr lang="en-I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with a correlation of 64% with crude oil price.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 food sub</a:t>
          </a: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buckets</a:t>
          </a: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Meat &amp; Fish, Oil &amp; fats show a sharp correlation with oil prices i.e.</a:t>
          </a:r>
          <a:r>
            <a:rPr lang="en-I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82% and  90% idividually.</a:t>
          </a: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0.42214</cdr:x>
      <cdr:y>0.17021</cdr:y>
    </cdr:from>
    <cdr:to>
      <cdr:x>0.59662</cdr:x>
      <cdr:y>0.30857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8D1426A4-6CE1-6A6A-4120-1BC6AE7D588E}"/>
            </a:ext>
          </a:extLst>
        </cdr:cNvPr>
        <cdr:cNvSpPr/>
      </cdr:nvSpPr>
      <cdr:spPr>
        <a:xfrm xmlns:a="http://schemas.openxmlformats.org/drawingml/2006/main" rot="5400000">
          <a:off x="2322903" y="269701"/>
          <a:ext cx="405907" cy="865217"/>
        </a:xfrm>
        <a:prstGeom xmlns:a="http://schemas.openxmlformats.org/drawingml/2006/main" prst="leftBrace">
          <a:avLst>
            <a:gd name="adj1" fmla="val 24612"/>
            <a:gd name="adj2" fmla="val 50532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307030</xdr:colOff>
      <xdr:row>7</xdr:row>
      <xdr:rowOff>160763</xdr:rowOff>
    </xdr:from>
    <xdr:to>
      <xdr:col>9</xdr:col>
      <xdr:colOff>9525</xdr:colOff>
      <xdr:row>11</xdr:row>
      <xdr:rowOff>69323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CABB04-9D8B-431B-AAE8-02BD95D93E52}"/>
            </a:ext>
          </a:extLst>
        </xdr:cNvPr>
        <xdr:cNvSpPr txBox="1"/>
      </xdr:nvSpPr>
      <xdr:spPr>
        <a:xfrm>
          <a:off x="11622730" y="1475213"/>
          <a:ext cx="5322245" cy="6324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INSIGHTS:</a:t>
          </a:r>
        </a:p>
        <a:p>
          <a:r>
            <a:rPr lang="en-US" sz="1100" b="1"/>
            <a:t> Food</a:t>
          </a:r>
          <a:r>
            <a:rPr lang="en-US" sz="1100" b="1" baseline="0"/>
            <a:t> &amp; Breverages </a:t>
          </a:r>
          <a:r>
            <a:rPr lang="en-US" sz="1100" b="0" baseline="0"/>
            <a:t>has the highest contribution towards CPI Calculation (i.e. 51.5% of total contribution)</a:t>
          </a:r>
        </a:p>
      </xdr:txBody>
    </xdr:sp>
    <xdr:clientData/>
  </xdr:twoCellAnchor>
  <xdr:twoCellAnchor>
    <xdr:from>
      <xdr:col>6</xdr:col>
      <xdr:colOff>699135</xdr:colOff>
      <xdr:row>26</xdr:row>
      <xdr:rowOff>133350</xdr:rowOff>
    </xdr:from>
    <xdr:to>
      <xdr:col>9</xdr:col>
      <xdr:colOff>59055</xdr:colOff>
      <xdr:row>30</xdr:row>
      <xdr:rowOff>65509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9EA354A-6D7F-465E-BBD6-CEEA5C87B469}"/>
            </a:ext>
          </a:extLst>
        </xdr:cNvPr>
        <xdr:cNvSpPr txBox="1"/>
      </xdr:nvSpPr>
      <xdr:spPr>
        <a:xfrm>
          <a:off x="11814810" y="4933950"/>
          <a:ext cx="4217670" cy="65605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INSIGHTS:</a:t>
          </a:r>
          <a:endParaRPr lang="en-US">
            <a:effectLst/>
          </a:endParaRPr>
        </a:p>
        <a:p>
          <a:r>
            <a:rPr lang="en-US" sz="1100" b="1"/>
            <a:t>2022 </a:t>
          </a:r>
          <a:r>
            <a:rPr lang="en-US" sz="1100"/>
            <a:t>has the highest Y-O-Y</a:t>
          </a:r>
          <a:r>
            <a:rPr lang="en-US" sz="1100" baseline="0"/>
            <a:t> Inflation Rate.</a:t>
          </a:r>
        </a:p>
        <a:p>
          <a:r>
            <a:rPr lang="en-US" sz="1100" b="1" baseline="0"/>
            <a:t>Reason: </a:t>
          </a:r>
          <a:r>
            <a:rPr lang="en-US" sz="1100" b="0" baseline="0"/>
            <a:t>The increase</a:t>
          </a:r>
          <a:r>
            <a:rPr lang="en-US"/>
            <a:t> in inflation may be due to </a:t>
          </a:r>
          <a:r>
            <a:rPr lang="en-US" b="1"/>
            <a:t>COVID-19</a:t>
          </a:r>
          <a:r>
            <a:rPr lang="en-US"/>
            <a:t>.</a:t>
          </a:r>
          <a:endParaRPr lang="en-US" sz="1100" b="1"/>
        </a:p>
      </xdr:txBody>
    </xdr:sp>
    <xdr:clientData/>
  </xdr:twoCellAnchor>
  <xdr:oneCellAnchor>
    <xdr:from>
      <xdr:col>6</xdr:col>
      <xdr:colOff>977894</xdr:colOff>
      <xdr:row>106</xdr:row>
      <xdr:rowOff>95183</xdr:rowOff>
    </xdr:from>
    <xdr:ext cx="2767336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C5B5760-C79B-C551-A2CF-E3FDFBD77D74}"/>
            </a:ext>
          </a:extLst>
        </xdr:cNvPr>
        <xdr:cNvSpPr txBox="1"/>
      </xdr:nvSpPr>
      <xdr:spPr>
        <a:xfrm>
          <a:off x="12293594" y="19373783"/>
          <a:ext cx="2767336" cy="4367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INSIGHTS: </a:t>
          </a:r>
        </a:p>
        <a:p>
          <a:r>
            <a:rPr lang="en-US" sz="1100" b="1" baseline="0"/>
            <a:t>Spices has highest contribution .</a:t>
          </a:r>
          <a:endParaRPr lang="en-US" sz="1100" b="1"/>
        </a:p>
      </xdr:txBody>
    </xdr:sp>
    <xdr:clientData/>
  </xdr:oneCellAnchor>
  <xdr:twoCellAnchor>
    <xdr:from>
      <xdr:col>0</xdr:col>
      <xdr:colOff>1</xdr:colOff>
      <xdr:row>99</xdr:row>
      <xdr:rowOff>93254</xdr:rowOff>
    </xdr:from>
    <xdr:to>
      <xdr:col>6</xdr:col>
      <xdr:colOff>723900</xdr:colOff>
      <xdr:row>121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3435E6-5880-CE7C-E8EC-3D1AEF299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117113</xdr:colOff>
      <xdr:row>61</xdr:row>
      <xdr:rowOff>145668</xdr:rowOff>
    </xdr:from>
    <xdr:to>
      <xdr:col>6</xdr:col>
      <xdr:colOff>403861</xdr:colOff>
      <xdr:row>78</xdr:row>
      <xdr:rowOff>122646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2D5CA13-99C8-EA0C-4AF6-F39B754355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113" y="11392788"/>
              <a:ext cx="11571968" cy="3085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6</xdr:col>
      <xdr:colOff>670711</xdr:colOff>
      <xdr:row>67</xdr:row>
      <xdr:rowOff>61754</xdr:rowOff>
    </xdr:from>
    <xdr:ext cx="4853789" cy="84502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1C39BEF-7AAC-461F-B34F-4C471EF04F34}"/>
            </a:ext>
          </a:extLst>
        </xdr:cNvPr>
        <xdr:cNvSpPr txBox="1"/>
      </xdr:nvSpPr>
      <xdr:spPr>
        <a:xfrm>
          <a:off x="11986411" y="12282329"/>
          <a:ext cx="4853789" cy="84502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INSIGHTS: </a:t>
          </a:r>
        </a:p>
        <a:p>
          <a:r>
            <a:rPr lang="en-US" sz="1100" b="1"/>
            <a:t>Only</a:t>
          </a:r>
          <a:r>
            <a:rPr lang="en-US" sz="1100" b="1" baseline="0"/>
            <a:t> for food categogies</a:t>
          </a:r>
          <a:endParaRPr lang="en-US" sz="1100" b="1"/>
        </a:p>
        <a:p>
          <a:r>
            <a:rPr lang="en-US" sz="1100" b="1"/>
            <a:t>Oct’22 and May’23 shows highest price rise And </a:t>
          </a:r>
        </a:p>
        <a:p>
          <a:r>
            <a:rPr lang="en-US" sz="1100" b="1"/>
            <a:t>Dec’22 and Feb’23 shows</a:t>
          </a:r>
          <a:r>
            <a:rPr lang="en-US" sz="1100" b="1" baseline="0"/>
            <a:t> lowest</a:t>
          </a:r>
          <a:r>
            <a:rPr lang="en-US" sz="1100" b="1"/>
            <a:t> price.</a:t>
          </a:r>
        </a:p>
      </xdr:txBody>
    </xdr:sp>
    <xdr:clientData/>
  </xdr:oneCellAnchor>
  <xdr:oneCellAnchor>
    <xdr:from>
      <xdr:col>5</xdr:col>
      <xdr:colOff>186145</xdr:colOff>
      <xdr:row>141</xdr:row>
      <xdr:rowOff>28301</xdr:rowOff>
    </xdr:from>
    <xdr:ext cx="4660175" cy="953466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ED3F774-B4FD-4AF8-BBDC-6C48FC54B0E6}"/>
            </a:ext>
          </a:extLst>
        </xdr:cNvPr>
        <xdr:cNvSpPr txBox="1"/>
      </xdr:nvSpPr>
      <xdr:spPr>
        <a:xfrm>
          <a:off x="8423365" y="25905821"/>
          <a:ext cx="4660175" cy="95346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INSIGHTS: </a:t>
          </a:r>
        </a:p>
        <a:p>
          <a:r>
            <a:rPr lang="en-US" b="1"/>
            <a:t>Food</a:t>
          </a:r>
          <a:r>
            <a:rPr lang="en-US"/>
            <a:t> categories saw sharp inflation after the pandemic's onset.</a:t>
          </a:r>
          <a:endParaRPr lang="en-US" sz="1100" b="1"/>
        </a:p>
        <a:p>
          <a:r>
            <a:rPr lang="en-US" b="1"/>
            <a:t>Healthcare</a:t>
          </a:r>
          <a:r>
            <a:rPr lang="en-US"/>
            <a:t> remained consistently high, with notable increases in 2019, 2021, and 2022.</a:t>
          </a:r>
        </a:p>
        <a:p>
          <a:r>
            <a:rPr lang="en-US" sz="1100" b="1"/>
            <a:t>Household </a:t>
          </a: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also experienced a consistent rise in the CPI during</a:t>
          </a:r>
          <a:r>
            <a:rPr lang="en-I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pendamic.</a:t>
          </a:r>
          <a:endParaRPr lang="en-US" sz="1100" b="1"/>
        </a:p>
      </xdr:txBody>
    </xdr:sp>
    <xdr:clientData/>
  </xdr:oneCellAnchor>
  <xdr:twoCellAnchor>
    <xdr:from>
      <xdr:col>0</xdr:col>
      <xdr:colOff>91440</xdr:colOff>
      <xdr:row>134</xdr:row>
      <xdr:rowOff>156752</xdr:rowOff>
    </xdr:from>
    <xdr:to>
      <xdr:col>5</xdr:col>
      <xdr:colOff>15239</xdr:colOff>
      <xdr:row>155</xdr:row>
      <xdr:rowOff>22859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365AA2E-25EF-2422-1C6D-BBDBD60AE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1407520</xdr:colOff>
      <xdr:row>138</xdr:row>
      <xdr:rowOff>125189</xdr:rowOff>
    </xdr:from>
    <xdr:to>
      <xdr:col>4</xdr:col>
      <xdr:colOff>281940</xdr:colOff>
      <xdr:row>141</xdr:row>
      <xdr:rowOff>38103</xdr:rowOff>
    </xdr:to>
    <xdr:sp macro="" textlink="">
      <xdr:nvSpPr>
        <xdr:cNvPr id="29" name="Left Brace 28">
          <a:extLst>
            <a:ext uri="{FF2B5EF4-FFF2-40B4-BE49-F238E27FC236}">
              <a16:creationId xmlns:a16="http://schemas.microsoft.com/office/drawing/2014/main" id="{8D1426A4-6CE1-6A6A-4120-1BC6AE7D588E}"/>
            </a:ext>
          </a:extLst>
        </xdr:cNvPr>
        <xdr:cNvSpPr/>
      </xdr:nvSpPr>
      <xdr:spPr>
        <a:xfrm rot="5400000">
          <a:off x="6477543" y="24674106"/>
          <a:ext cx="461554" cy="2021480"/>
        </a:xfrm>
        <a:prstGeom prst="leftBrace">
          <a:avLst>
            <a:gd name="adj1" fmla="val 24612"/>
            <a:gd name="adj2" fmla="val 5053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oneCellAnchor>
    <xdr:from>
      <xdr:col>3</xdr:col>
      <xdr:colOff>238072</xdr:colOff>
      <xdr:row>137</xdr:row>
      <xdr:rowOff>93617</xdr:rowOff>
    </xdr:from>
    <xdr:ext cx="1687612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F6B9CBC-5827-820B-3CA2-D50DB6E08471}"/>
            </a:ext>
          </a:extLst>
        </xdr:cNvPr>
        <xdr:cNvSpPr txBox="1"/>
      </xdr:nvSpPr>
      <xdr:spPr>
        <a:xfrm flipH="1">
          <a:off x="5983552" y="25239617"/>
          <a:ext cx="16876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COVID</a:t>
          </a:r>
          <a:r>
            <a:rPr lang="en-US" sz="1100" b="1" baseline="0"/>
            <a:t> (MARCH 2020)</a:t>
          </a:r>
          <a:endParaRPr lang="en-US" sz="1100" b="1"/>
        </a:p>
      </xdr:txBody>
    </xdr:sp>
    <xdr:clientData/>
  </xdr:oneCellAnchor>
  <xdr:twoCellAnchor>
    <xdr:from>
      <xdr:col>3</xdr:col>
      <xdr:colOff>274320</xdr:colOff>
      <xdr:row>2</xdr:row>
      <xdr:rowOff>102481</xdr:rowOff>
    </xdr:from>
    <xdr:to>
      <xdr:col>6</xdr:col>
      <xdr:colOff>152400</xdr:colOff>
      <xdr:row>17</xdr:row>
      <xdr:rowOff>69824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E90CE2-5428-4F12-9E9A-3750CD8BA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1406162</xdr:colOff>
      <xdr:row>21</xdr:row>
      <xdr:rowOff>72663</xdr:rowOff>
    </xdr:from>
    <xdr:to>
      <xdr:col>6</xdr:col>
      <xdr:colOff>304800</xdr:colOff>
      <xdr:row>36</xdr:row>
      <xdr:rowOff>44087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77889D-2D19-4D47-918B-6A3D34D0C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1</xdr:col>
      <xdr:colOff>331470</xdr:colOff>
      <xdr:row>7</xdr:row>
      <xdr:rowOff>11430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8557AC-B698-42DA-A977-C00AA5298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"/>
          <a:ext cx="941070" cy="1089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76200</xdr:colOff>
      <xdr:row>17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98A58C-AE2D-4115-8F9F-EEF0544251C8}"/>
            </a:ext>
          </a:extLst>
        </xdr:cNvPr>
        <xdr:cNvSpPr txBox="1"/>
      </xdr:nvSpPr>
      <xdr:spPr>
        <a:xfrm>
          <a:off x="0" y="0"/>
          <a:ext cx="6835140" cy="320802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Observation &amp; Steps Taken</a:t>
          </a:r>
        </a:p>
        <a:p>
          <a:r>
            <a:rPr lang="en-US" sz="1100"/>
            <a:t>1. Total no. of rows(raw data) : 30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2.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no. of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column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(raw data) : 372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Replaced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Marcrh to March in  Month Column.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Replaced all missing values with Moving Average(Major missing values are seen in rural sector of housing column).</a:t>
          </a:r>
          <a:endParaRPr lang="en-US">
            <a:effectLst/>
          </a:endParaRPr>
        </a:p>
        <a:p>
          <a:r>
            <a:rPr lang="en-US" sz="1100"/>
            <a:t>5. Gouping of data</a:t>
          </a:r>
          <a:r>
            <a:rPr lang="en-US" sz="1100" baseline="0"/>
            <a:t> (category-wise):</a:t>
          </a:r>
        </a:p>
        <a:p>
          <a:r>
            <a:rPr lang="en-US" sz="1100" baseline="0"/>
            <a:t>   a. </a:t>
          </a:r>
          <a:r>
            <a:rPr lang="en-US" b="1"/>
            <a:t>Food &amp; Beverages</a:t>
          </a:r>
          <a:r>
            <a:rPr lang="en-US"/>
            <a:t>: Cereals and products, Meat and fish, Egg, Milk and products, Oils and fats, Fruits, Vegetables,</a:t>
          </a:r>
          <a:r>
            <a:rPr lang="en-US" baseline="0"/>
            <a:t> </a:t>
          </a:r>
          <a:r>
            <a:rPr lang="en-US"/>
            <a:t>Pulses and products, Sugar and Confectionery, Spices,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Prepared meals, snacks, sweets etc.,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Food and beverages</a:t>
          </a:r>
          <a:r>
            <a:rPr lang="en-US" b="0"/>
            <a:t> .</a:t>
          </a:r>
        </a:p>
        <a:p>
          <a:r>
            <a:rPr lang="en-US" sz="1100"/>
            <a:t>   b. </a:t>
          </a:r>
          <a:r>
            <a:rPr lang="en-US" b="1"/>
            <a:t>Housing</a:t>
          </a:r>
          <a:r>
            <a:rPr lang="en-US"/>
            <a:t>: Housing</a:t>
          </a:r>
          <a:r>
            <a:rPr lang="en-US" b="0"/>
            <a:t>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Household goods and services.</a:t>
          </a:r>
          <a:endParaRPr lang="en-US"/>
        </a:p>
        <a:p>
          <a:r>
            <a:rPr lang="en-US" sz="1100"/>
            <a:t>   c. </a:t>
          </a:r>
          <a:r>
            <a:rPr lang="en-US" b="1"/>
            <a:t>Transport &amp; Communication</a:t>
          </a:r>
          <a:r>
            <a:rPr lang="en-US"/>
            <a:t>: Transport and communication.</a:t>
          </a:r>
        </a:p>
        <a:p>
          <a:r>
            <a:rPr lang="en-US" sz="1100"/>
            <a:t>   d. </a:t>
          </a:r>
          <a:r>
            <a:rPr lang="en-US" b="1"/>
            <a:t>Clothing &amp; Footwear</a:t>
          </a:r>
          <a:r>
            <a:rPr lang="en-US"/>
            <a:t>: Clothing, Footwear, Clothing and footwear.</a:t>
          </a:r>
        </a:p>
        <a:p>
          <a:r>
            <a:rPr lang="en-US"/>
            <a:t>  </a:t>
          </a:r>
          <a:r>
            <a:rPr lang="en-US" baseline="0"/>
            <a:t> </a:t>
          </a:r>
          <a:r>
            <a:rPr lang="en-US"/>
            <a:t>e.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Health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ealth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f.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ducation: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Education</a:t>
          </a:r>
        </a:p>
        <a:p>
          <a:r>
            <a:rPr lang="en-US" sz="1100"/>
            <a:t>   g. </a:t>
          </a:r>
          <a:r>
            <a:rPr lang="en-US" b="1"/>
            <a:t>Miscellaneous</a:t>
          </a:r>
          <a:r>
            <a:rPr lang="en-US"/>
            <a:t>: Recreation and amusement</a:t>
          </a:r>
          <a:r>
            <a:rPr lang="en-US" b="0"/>
            <a:t>,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Miscellaneous</a:t>
          </a:r>
          <a:r>
            <a:rPr lang="en-US" b="0"/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effectLst/>
          </a:endParaRPr>
        </a:p>
        <a:p>
          <a:r>
            <a:rPr lang="en-US" sz="1100" b="0"/>
            <a:t>   h.</a:t>
          </a:r>
          <a:r>
            <a:rPr lang="en-US" sz="1100" b="0" baseline="0"/>
            <a:t> </a:t>
          </a:r>
          <a:r>
            <a:rPr lang="en-US" sz="1100" b="1" baseline="0"/>
            <a:t>Luxary</a:t>
          </a:r>
          <a:r>
            <a:rPr lang="en-US" sz="1100" b="0" baseline="0"/>
            <a:t>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Pan, tobacco and intoxicants, Personal care and effects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i.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Energy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Fuel and light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The 'Year' and 'Month' columns are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combined to form a datetime object for better time-series analysis.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/>
        </a:p>
      </xdr:txBody>
    </xdr:sp>
    <xdr:clientData/>
  </xdr:twoCellAnchor>
  <xdr:twoCellAnchor>
    <xdr:from>
      <xdr:col>12</xdr:col>
      <xdr:colOff>99060</xdr:colOff>
      <xdr:row>0</xdr:row>
      <xdr:rowOff>0</xdr:rowOff>
    </xdr:from>
    <xdr:to>
      <xdr:col>30</xdr:col>
      <xdr:colOff>251460</xdr:colOff>
      <xdr:row>17</xdr:row>
      <xdr:rowOff>91440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9A79E6-809D-2829-CE5F-F43230A04A19}"/>
            </a:ext>
          </a:extLst>
        </xdr:cNvPr>
        <xdr:cNvSpPr txBox="1"/>
      </xdr:nvSpPr>
      <xdr:spPr>
        <a:xfrm>
          <a:off x="6858000" y="0"/>
          <a:ext cx="7284720" cy="3200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Analysis</a:t>
          </a:r>
        </a:p>
        <a:p>
          <a:pPr algn="ctr"/>
          <a:endParaRPr lang="en-US" sz="1400" b="1"/>
        </a:p>
        <a:p>
          <a:r>
            <a:rPr lang="en-US"/>
            <a:t>The study covered monthly CPI data from 2013 onwards, with focused analysis from 2017–2023.</a:t>
          </a:r>
        </a:p>
        <a:p>
          <a:r>
            <a:rPr lang="en-US" b="1"/>
            <a:t>Key Contributions:</a:t>
          </a:r>
          <a:endParaRPr lang="en-US"/>
        </a:p>
        <a:p>
          <a:r>
            <a:rPr lang="en-US"/>
            <a:t>* Cleaned and structured large CPI datasets including rural and urban segmentation.</a:t>
          </a:r>
        </a:p>
        <a:p>
          <a:r>
            <a:rPr lang="en-US"/>
            <a:t>* Performed sectoral breakdown to determine contributions to CPI; identified </a:t>
          </a:r>
          <a:r>
            <a:rPr lang="en-US" b="1"/>
            <a:t>Food</a:t>
          </a:r>
          <a:r>
            <a:rPr lang="en-US"/>
            <a:t> as the highest weighted sector (~52%).</a:t>
          </a:r>
        </a:p>
        <a:p>
          <a:r>
            <a:rPr lang="en-US"/>
            <a:t>* Analyzed </a:t>
          </a:r>
          <a:r>
            <a:rPr lang="en-US" b="1"/>
            <a:t>year-on-year CPI trends</a:t>
          </a:r>
          <a:r>
            <a:rPr lang="en-US"/>
            <a:t>, revealing a peak inflation rate in </a:t>
          </a:r>
          <a:r>
            <a:rPr lang="en-US" b="1"/>
            <a:t>2022 (6.60%)</a:t>
          </a:r>
          <a:r>
            <a:rPr lang="en-US"/>
            <a:t>.</a:t>
          </a:r>
        </a:p>
        <a:p>
          <a:r>
            <a:rPr lang="en-US"/>
            <a:t>* Investigated </a:t>
          </a:r>
          <a:r>
            <a:rPr lang="en-US" b="1"/>
            <a:t>monthly inflation trends</a:t>
          </a:r>
          <a:r>
            <a:rPr lang="en-US"/>
            <a:t> in food categories (vegetables, fruits, pulses) to pinpoint volatile contributors.</a:t>
          </a:r>
        </a:p>
        <a:p>
          <a:r>
            <a:rPr lang="en-US"/>
            <a:t>* Assessed </a:t>
          </a:r>
          <a:r>
            <a:rPr lang="en-US" b="1"/>
            <a:t>COVID-19's impact</a:t>
          </a:r>
          <a:r>
            <a:rPr lang="en-US"/>
            <a:t> on inflation, especially in </a:t>
          </a:r>
          <a:r>
            <a:rPr lang="en-US" b="1"/>
            <a:t>healthcare, food, and essential services</a:t>
          </a:r>
          <a:r>
            <a:rPr lang="en-US"/>
            <a:t>.</a:t>
          </a:r>
        </a:p>
        <a:p>
          <a:r>
            <a:rPr lang="en-US"/>
            <a:t>* Conducted a correlation analysis between </a:t>
          </a:r>
          <a:r>
            <a:rPr lang="en-US" b="1"/>
            <a:t>global oil price fluctuations</a:t>
          </a:r>
          <a:r>
            <a:rPr lang="en-US"/>
            <a:t> and domestic inflation in sectors like </a:t>
          </a:r>
          <a:r>
            <a:rPr lang="en-US" b="1"/>
            <a:t>fuel, transport, and food</a:t>
          </a:r>
          <a:r>
            <a:rPr lang="en-US"/>
            <a:t>.</a:t>
          </a:r>
        </a:p>
        <a:p>
          <a:endParaRPr lang="en-US" sz="1100"/>
        </a:p>
        <a:p>
          <a:r>
            <a:rPr lang="en-US"/>
            <a:t>Visualizations and insights from this project helped illustrate the complex interplay between domestic economic behavior, global events, and inflationary trends in India.</a:t>
          </a:r>
          <a:endParaRPr lang="en-US" sz="1100"/>
        </a:p>
      </xdr:txBody>
    </xdr:sp>
    <xdr:clientData/>
  </xdr:twoCellAnchor>
  <xdr:twoCellAnchor>
    <xdr:from>
      <xdr:col>0</xdr:col>
      <xdr:colOff>7620</xdr:colOff>
      <xdr:row>17</xdr:row>
      <xdr:rowOff>129540</xdr:rowOff>
    </xdr:from>
    <xdr:to>
      <xdr:col>30</xdr:col>
      <xdr:colOff>266700</xdr:colOff>
      <xdr:row>26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3E0E120-E433-1C1B-6986-32887624C911}"/>
            </a:ext>
          </a:extLst>
        </xdr:cNvPr>
        <xdr:cNvSpPr txBox="1"/>
      </xdr:nvSpPr>
      <xdr:spPr>
        <a:xfrm>
          <a:off x="7620" y="3238500"/>
          <a:ext cx="14150340" cy="151638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Formula's Used</a:t>
          </a:r>
        </a:p>
        <a:p>
          <a:pPr algn="l"/>
          <a:r>
            <a:rPr lang="en-US" sz="1100" b="1"/>
            <a:t>% of Contribution = </a:t>
          </a:r>
          <a:r>
            <a:rPr lang="en-US" sz="1100" b="0"/>
            <a:t>Current value/</a:t>
          </a:r>
          <a:r>
            <a:rPr lang="en-US" sz="1100" b="0" baseline="0"/>
            <a:t> total value *100</a:t>
          </a:r>
        </a:p>
        <a:p>
          <a:pPr algn="l"/>
          <a:r>
            <a:rPr lang="en-US" sz="1100" b="1"/>
            <a:t>Year on year inflation = (</a:t>
          </a:r>
          <a:r>
            <a:rPr lang="en-US" sz="1100" b="0"/>
            <a:t>Current Year-previous Year</a:t>
          </a:r>
          <a:r>
            <a:rPr lang="en-US" sz="1100" b="1"/>
            <a:t>)</a:t>
          </a:r>
          <a:r>
            <a:rPr lang="en-US" sz="1100" b="0"/>
            <a:t>/previous Year*100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Month on Month inflation = (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Month-previous Month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/previous Month*100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Absolute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 = ABS(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Year value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Previous Year value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Correlation = CORREL(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Array 1, Array 2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b="1">
            <a:effectLst/>
          </a:endParaRPr>
        </a:p>
        <a:p>
          <a:pPr algn="l"/>
          <a:endParaRPr lang="en-US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Chowdhary" refreshedDate="45718.564076620372" createdVersion="8" refreshedVersion="8" minRefreshableVersion="3" recordCount="372" xr:uid="{D313D56B-C3B9-4FA0-8459-72788512272F}">
  <cacheSource type="worksheet">
    <worksheetSource name="CPI_Inflation_Clean"/>
  </cacheSource>
  <cacheFields count="42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3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</sharedItems>
    </cacheField>
    <cacheField name="Month+Year" numFmtId="0">
      <sharedItems count="125">
        <s v="2013 January"/>
        <s v="2013 February"/>
        <s v="2013 March"/>
        <s v="2013 April"/>
        <s v="2013 May"/>
        <s v="2013 June"/>
        <s v="2013 July"/>
        <s v="2013 August"/>
        <s v="2013 September"/>
        <s v="2013 October"/>
        <s v="2013 November "/>
        <s v="2013 November"/>
        <s v="2013 December"/>
        <s v="2014 January"/>
        <s v="2014 February"/>
        <s v="2014 March"/>
        <s v="2014 April"/>
        <s v="2014 May"/>
        <s v="2014 June"/>
        <s v="2014 July"/>
        <s v="2014 August"/>
        <s v="2014 September"/>
        <s v="2014 October"/>
        <s v="2014 November"/>
        <s v="2014 December"/>
        <s v="2015 January"/>
        <s v="2015 February"/>
        <s v="2015 March"/>
        <s v="2015 April"/>
        <s v="2015 May"/>
        <s v="2015 June"/>
        <s v="2015 July"/>
        <s v="2015 August"/>
        <s v="2015 September"/>
        <s v="2015 October"/>
        <s v="2015 November"/>
        <s v="2015 December"/>
        <s v="2016 January"/>
        <s v="2016 February"/>
        <s v="2016 March"/>
        <s v="2016 April"/>
        <s v="2016 May"/>
        <s v="2016 June"/>
        <s v="2016 July"/>
        <s v="2016 August"/>
        <s v="2016 September"/>
        <s v="2016 October"/>
        <s v="2016 November"/>
        <s v="2016 December"/>
        <s v="2017 January"/>
        <s v="2017 February"/>
        <s v="2017 March"/>
        <s v="2017 April"/>
        <s v="2017 May"/>
        <s v="2017 June"/>
        <s v="2017 July"/>
        <s v="2017 August"/>
        <s v="2017 September"/>
        <s v="2017 October"/>
        <s v="2017 November"/>
        <s v="2017 December"/>
        <s v="2018 January"/>
        <s v="2018 February"/>
        <s v="2018 March"/>
        <s v="2018 April"/>
        <s v="2018 May"/>
        <s v="2018 June"/>
        <s v="2018 July"/>
        <s v="2018 August"/>
        <s v="2018 September"/>
        <s v="2018 October"/>
        <s v="2018 November"/>
        <s v="2018 December"/>
        <s v="2019 January"/>
        <s v="2019 February"/>
        <s v="2019 March"/>
        <s v="2019 May"/>
        <s v="2019 June"/>
        <s v="2019 July"/>
        <s v="2019 August"/>
        <s v="2019 September"/>
        <s v="2019 October"/>
        <s v="2019 November"/>
        <s v="2019 December"/>
        <s v="2020 January"/>
        <s v="2020 February"/>
        <s v="2020 March"/>
        <s v="2020 April"/>
        <s v="2020 May"/>
        <s v="2020 June"/>
        <s v="2020 July"/>
        <s v="2020 August"/>
        <s v="2020 September"/>
        <s v="2020 October"/>
        <s v="2020 November"/>
        <s v="2020 December"/>
        <s v="2021 January"/>
        <s v="2021 February"/>
        <s v="2021 March"/>
        <s v="2021 April"/>
        <s v="2021 May"/>
        <s v="2021 June"/>
        <s v="2021 July"/>
        <s v="2021 August"/>
        <s v="2021 September"/>
        <s v="2021 October"/>
        <s v="2021 November"/>
        <s v="2021 December"/>
        <s v="2022 January"/>
        <s v="2022 February"/>
        <s v="2022 March"/>
        <s v="2022 April"/>
        <s v="2022 May"/>
        <s v="2022 June"/>
        <s v="2022 July"/>
        <s v="2022 August"/>
        <s v="2022 September"/>
        <s v="2022 October"/>
        <s v="2022 November"/>
        <s v="2022 December"/>
        <s v="2023 January"/>
        <s v="2023 February"/>
        <s v="2023 March"/>
        <s v="2023 April"/>
        <s v="2023 May"/>
      </sharedItems>
    </cacheField>
    <cacheField name="Cereals and products" numFmtId="0">
      <sharedItems containsSemiMixedTypes="0" containsString="0" containsNumber="1" minValue="107.5" maxValue="174.8"/>
    </cacheField>
    <cacheField name="Meat and fish" numFmtId="0">
      <sharedItems containsSemiMixedTypes="0" containsString="0" containsNumber="1" minValue="106.3" maxValue="223.4"/>
    </cacheField>
    <cacheField name="Egg" numFmtId="0">
      <sharedItems containsSemiMixedTypes="0" containsString="0" containsNumber="1" minValue="102.7" maxValue="197"/>
    </cacheField>
    <cacheField name="Milk and products" numFmtId="0">
      <sharedItems containsSemiMixedTypes="0" containsString="0" containsNumber="1" minValue="103.6" maxValue="179.6"/>
    </cacheField>
    <cacheField name="Oils and fats" numFmtId="0">
      <sharedItems containsSemiMixedTypes="0" containsString="0" containsNumber="1" minValue="101.1" maxValue="209.9"/>
    </cacheField>
    <cacheField name="Fruits" numFmtId="0">
      <sharedItems containsSemiMixedTypes="0" containsString="0" containsNumber="1" minValue="102.3" maxValue="179.5"/>
    </cacheField>
    <cacheField name="Vegetables" numFmtId="0">
      <sharedItems containsSemiMixedTypes="0" containsString="0" containsNumber="1" minValue="101.4" maxValue="245.3"/>
    </cacheField>
    <cacheField name="Pulses and products" numFmtId="0">
      <sharedItems containsSemiMixedTypes="0" containsString="0" containsNumber="1" minValue="103.5" maxValue="191.6"/>
    </cacheField>
    <cacheField name="Sugar and Confectionery" numFmtId="0">
      <sharedItems containsSemiMixedTypes="0" containsString="0" containsNumber="1" minValue="85.3" maxValue="124.2"/>
    </cacheField>
    <cacheField name="Spices" numFmtId="0">
      <sharedItems containsSemiMixedTypes="0" containsString="0" containsNumber="1" minValue="101.8" maxValue="221"/>
    </cacheField>
    <cacheField name="Non-alcoholic beverages" numFmtId="0">
      <sharedItems containsSemiMixedTypes="0" containsString="0" containsNumber="1" minValue="104.8" maxValue="178.7"/>
    </cacheField>
    <cacheField name="Prepared meals, snacks, sweets etc." numFmtId="0">
      <sharedItems containsSemiMixedTypes="0" containsString="0" containsNumber="1" minValue="106.7" maxValue="197.7"/>
    </cacheField>
    <cacheField name="Food and beverages" numFmtId="0">
      <sharedItems containsSemiMixedTypes="0" containsString="0" containsNumber="1" minValue="105.5" maxValue="183.3"/>
    </cacheField>
    <cacheField name="Food &amp; Beverages(bucket)" numFmtId="1">
      <sharedItems containsSemiMixedTypes="0" containsString="0" containsNumber="1" minValue="1371.6999999999998" maxValue="2335.1"/>
    </cacheField>
    <cacheField name="Clothing" numFmtId="0">
      <sharedItems containsSemiMixedTypes="0" containsString="0" containsNumber="1" minValue="105.9" maxValue="191.2"/>
    </cacheField>
    <cacheField name="Footwear" numFmtId="0">
      <sharedItems containsSemiMixedTypes="0" containsString="0" containsNumber="1" minValue="105" maxValue="187.9"/>
    </cacheField>
    <cacheField name="Clothing and footwear" numFmtId="0">
      <sharedItems containsSemiMixedTypes="0" containsString="0" containsNumber="1" minValue="105.8" maxValue="190.8"/>
    </cacheField>
    <cacheField name="Clothing&amp;Footwear(basket)" numFmtId="1">
      <sharedItems containsSemiMixedTypes="0" containsString="0" containsNumber="1" minValue="316.7" maxValue="569.90000000000009"/>
    </cacheField>
    <cacheField name="Housing" numFmtId="0">
      <sharedItems containsString="0" containsBlank="1" containsNumber="1" minValue="100.3" maxValue="175.6"/>
    </cacheField>
    <cacheField name="Fuel and light" numFmtId="0">
      <sharedItems containsSemiMixedTypes="0" containsString="0" containsNumber="1" minValue="105.4" maxValue="183.4"/>
    </cacheField>
    <cacheField name="Fuel(Basket)" numFmtId="1">
      <sharedItems containsSemiMixedTypes="0" containsString="0" containsNumber="1" minValue="105.4" maxValue="183.4"/>
    </cacheField>
    <cacheField name="Housing Clean" numFmtId="0">
      <sharedItems containsSemiMixedTypes="0" containsString="0" containsNumber="1" minValue="0" maxValue="175.6"/>
    </cacheField>
    <cacheField name="Household goods and services" numFmtId="0">
      <sharedItems containsSemiMixedTypes="0" containsString="0" containsNumber="1" minValue="104.8" maxValue="179.8"/>
    </cacheField>
    <cacheField name="Housing(Bucket)" numFmtId="1">
      <sharedItems containsSemiMixedTypes="0" containsString="0" containsNumber="1" minValue="145.21769547325104" maxValue="355.4"/>
    </cacheField>
    <cacheField name="Health" numFmtId="0">
      <sharedItems containsSemiMixedTypes="0" containsString="0" containsNumber="1" minValue="104" maxValue="187.8"/>
    </cacheField>
    <cacheField name="Health(bucket)" numFmtId="1">
      <sharedItems containsSemiMixedTypes="0" containsString="0" containsNumber="1" minValue="104" maxValue="187.8"/>
    </cacheField>
    <cacheField name="Transport and communication" numFmtId="0">
      <sharedItems containsSemiMixedTypes="0" containsString="0" containsNumber="1" minValue="103.2" maxValue="169.7"/>
    </cacheField>
    <cacheField name="T&amp;C(basket)" numFmtId="1">
      <sharedItems containsSemiMixedTypes="0" containsString="0" containsNumber="1" minValue="103.2" maxValue="169.7"/>
    </cacheField>
    <cacheField name="Education" numFmtId="0">
      <sharedItems containsSemiMixedTypes="0" containsString="0" containsNumber="1" minValue="103.5" maxValue="180.3"/>
    </cacheField>
    <cacheField name="Education(Bucket)" numFmtId="1">
      <sharedItems containsSemiMixedTypes="0" containsString="0" containsNumber="1" minValue="103.5" maxValue="180.3"/>
    </cacheField>
    <cacheField name="Pan, tobacco and intoxicants" numFmtId="0">
      <sharedItems containsSemiMixedTypes="0" containsString="0" containsNumber="1" minValue="105.1" maxValue="204.2"/>
    </cacheField>
    <cacheField name="Personal care and effects" numFmtId="0">
      <sharedItems containsSemiMixedTypes="0" containsString="0" containsNumber="1" minValue="102.1" maxValue="185.6"/>
    </cacheField>
    <cacheField name="Luxary(Bucket)" numFmtId="1">
      <sharedItems containsSemiMixedTypes="0" containsString="0" containsNumber="1" minValue="209.5" maxValue="389.79999999999995"/>
    </cacheField>
    <cacheField name="Recreation and amusement" numFmtId="0">
      <sharedItems containsSemiMixedTypes="0" containsString="0" containsNumber="1" minValue="102.9" maxValue="173.8"/>
    </cacheField>
    <cacheField name="Miscellaneous" numFmtId="0">
      <sharedItems containsSemiMixedTypes="0" containsString="0" containsNumber="1" minValue="103.7" maxValue="179.5"/>
    </cacheField>
    <cacheField name="Miscellaneous(Bucket)" numFmtId="1">
      <sharedItems containsSemiMixedTypes="0" containsString="0" containsNumber="1" minValue="103.30000000000001" maxValue="176.65"/>
    </cacheField>
    <cacheField name="General index" numFmtId="0">
      <sharedItems containsSemiMixedTypes="0" containsString="0" containsNumber="1" minValue="104" maxValue="179.8"/>
    </cacheField>
    <cacheField name="Absolute Change" numFmtId="0" formula="Year-Yea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ash Chowdhary" refreshedDate="45773.883198148149" backgroundQuery="1" createdVersion="8" refreshedVersion="8" minRefreshableVersion="3" recordCount="0" supportSubquery="1" supportAdvancedDrill="1" xr:uid="{3F8D34DA-ACD7-4947-8687-B641B22D6C64}">
  <cacheSource type="external" connectionId="4"/>
  <cacheFields count="29">
    <cacheField name="[All_India_Index_Upto_April236].[Year].[Year]" caption="Year" numFmtId="0" hierarchy="1" level="1">
      <sharedItems containsSemiMixedTypes="0" containsString="0" containsNumber="1" containsInteger="1" minValue="2021" maxValue="2023" count="3"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All_India_Index_Upto_April236].[Year].&amp;[2021]"/>
            <x15:cachedUniqueName index="1" name="[All_India_Index_Upto_April236].[Year].&amp;[2022]"/>
            <x15:cachedUniqueName index="2" name="[All_India_Index_Upto_April236].[Year].&amp;[2023]"/>
          </x15:cachedUniqueNames>
        </ext>
      </extLst>
    </cacheField>
    <cacheField name="[All_India_Index_Upto_April236].[Sector].[Sector]" caption="Sector" numFmtId="0" level="1">
      <sharedItems containsSemiMixedTypes="0" containsNonDate="0" containsString="0"/>
    </cacheField>
    <cacheField name="[Measures].[Average of Cereals and products]" caption="Average of Cereals and products" numFmtId="0" hierarchy="82" level="32767"/>
    <cacheField name="[Measures].[Average of Meat and fish]" caption="Average of Meat and fish" numFmtId="0" hierarchy="83" level="32767"/>
    <cacheField name="[Measures].[Average of Egg]" caption="Average of Egg" numFmtId="0" hierarchy="84" level="32767"/>
    <cacheField name="[Measures].[Average of Milk and products]" caption="Average of Milk and products" numFmtId="0" hierarchy="85" level="32767"/>
    <cacheField name="[Measures].[Average of Oils and fats]" caption="Average of Oils and fats" numFmtId="0" hierarchy="88" level="32767"/>
    <cacheField name="[Measures].[Average of Fruits]" caption="Average of Fruits" numFmtId="0" hierarchy="86" level="32767"/>
    <cacheField name="[Measures].[Average of Vegetables]" caption="Average of Vegetables" numFmtId="0" hierarchy="87" level="32767"/>
    <cacheField name="[Measures].[Average of Pulses and products]" caption="Average of Pulses and products" numFmtId="0" hierarchy="89" level="32767"/>
    <cacheField name="[Measures].[Average of Sugar and Confectionery]" caption="Average of Sugar and Confectionery" numFmtId="0" hierarchy="94" level="32767"/>
    <cacheField name="[Measures].[Average of Spices]" caption="Average of Spices" numFmtId="0" hierarchy="90" level="32767"/>
    <cacheField name="[Measures].[Average of Non-alcoholic beverages]" caption="Average of Non-alcoholic beverages" numFmtId="0" hierarchy="91" level="32767"/>
    <cacheField name="[Measures].[Average of Prepared meals, snacks, sweets etc.]" caption="Average of Prepared meals, snacks, sweets etc." numFmtId="0" hierarchy="92" level="32767"/>
    <cacheField name="[Measures].[Average of Food and beverages]" caption="Average of Food and beverages" numFmtId="0" hierarchy="93" level="32767"/>
    <cacheField name="[Measures].[Average of Clothing]" caption="Average of Clothing" numFmtId="0" hierarchy="116" level="32767"/>
    <cacheField name="[Measures].[Average of Footwear]" caption="Average of Footwear" numFmtId="0" hierarchy="117" level="32767"/>
    <cacheField name="[Measures].[Average of Clothing and footwear]" caption="Average of Clothing and footwear" numFmtId="0" hierarchy="118" level="32767"/>
    <cacheField name="[Measures].[Average of Fuel and light]" caption="Average of Fuel and light" numFmtId="0" hierarchy="119" level="32767"/>
    <cacheField name="[Measures].[Average of Housing Clean]" caption="Average of Housing Clean" numFmtId="0" hierarchy="120" level="32767"/>
    <cacheField name="[Measures].[Average of Household goods and services]" caption="Average of Household goods and services" numFmtId="0" hierarchy="121" level="32767"/>
    <cacheField name="[Measures].[Average of Health]" caption="Average of Health" numFmtId="0" hierarchy="122" level="32767"/>
    <cacheField name="[Measures].[Average of Transport and communication]" caption="Average of Transport and communication" numFmtId="0" hierarchy="123" level="32767"/>
    <cacheField name="[Measures].[Average of Education]" caption="Average of Education" numFmtId="0" hierarchy="124" level="32767"/>
    <cacheField name="[Measures].[Average of Pan, tobacco and intoxicants]" caption="Average of Pan, tobacco and intoxicants" numFmtId="0" hierarchy="125" level="32767"/>
    <cacheField name="[Measures].[Average of Personal care and effects]" caption="Average of Personal care and effects" numFmtId="0" hierarchy="126" level="32767"/>
    <cacheField name="[Measures].[Average of Recreation and amusement]" caption="Average of Recreation and amusement" numFmtId="0" hierarchy="127" level="32767"/>
    <cacheField name="[Measures].[Average of Miscellaneous]" caption="Average of Miscellaneous" numFmtId="0" hierarchy="128" level="32767"/>
    <cacheField name="[All_India_Index_Upto_April236].[Month].[Month]" caption="Month" numFmtId="0" hierarchy="2" level="1">
      <sharedItems containsSemiMixedTypes="0" containsNonDate="0" containsString="0"/>
    </cacheField>
  </cacheFields>
  <cacheHierarchies count="132">
    <cacheHierarchy uniqueName="[All_India_Index_Upto_April236].[Sector]" caption="Sector" attribute="1" defaultMemberUniqueName="[All_India_Index_Upto_April236].[Sector].[All]" allUniqueName="[All_India_Index_Upto_April236].[Sector].[All]" dimensionUniqueName="[All_India_Index_Upto_April236]" displayFolder="" count="2" memberValueDatatype="130" unbalanced="0">
      <fieldsUsage count="2">
        <fieldUsage x="-1"/>
        <fieldUsage x="1"/>
      </fieldsUsage>
    </cacheHierarchy>
    <cacheHierarchy uniqueName="[All_India_Index_Upto_April236].[Year]" caption="Year" attribute="1" defaultMemberUniqueName="[All_India_Index_Upto_April236].[Year].[All]" allUniqueName="[All_India_Index_Upto_April236].[Year].[All]" dimensionUniqueName="[All_India_Index_Upto_April236]" displayFolder="" count="2" memberValueDatatype="20" unbalanced="0">
      <fieldsUsage count="2">
        <fieldUsage x="-1"/>
        <fieldUsage x="0"/>
      </fieldsUsage>
    </cacheHierarchy>
    <cacheHierarchy uniqueName="[All_India_Index_Upto_April236].[Month]" caption="Month" attribute="1" defaultMemberUniqueName="[All_India_Index_Upto_April236].[Month].[All]" allUniqueName="[All_India_Index_Upto_April236].[Month].[All]" dimensionUniqueName="[All_India_Index_Upto_April236]" displayFolder="" count="2" memberValueDatatype="130" unbalanced="0">
      <fieldsUsage count="2">
        <fieldUsage x="-1"/>
        <fieldUsage x="28"/>
      </fieldsUsage>
    </cacheHierarchy>
    <cacheHierarchy uniqueName="[All_India_Index_Upto_April236].[Month+Year]" caption="Month+Year" attribute="1" defaultMemberUniqueName="[All_India_Index_Upto_April236].[Month+Year].[All]" allUniqueName="[All_India_Index_Upto_April236].[Month+Year].[All]" dimensionUniqueName="[All_India_Index_Upto_April236]" displayFolder="" count="0" memberValueDatatype="130" unbalanced="0"/>
    <cacheHierarchy uniqueName="[All_India_Index_Upto_April236].[Cereals and products]" caption="Cereals and products" attribute="1" defaultMemberUniqueName="[All_India_Index_Upto_April236].[Cereals and products].[All]" allUniqueName="[All_India_Index_Upto_April236].[Cereals and products].[All]" dimensionUniqueName="[All_India_Index_Upto_April236]" displayFolder="" count="0" memberValueDatatype="5" unbalanced="0"/>
    <cacheHierarchy uniqueName="[All_India_Index_Upto_April236].[Meat and fish]" caption="Meat and fish" attribute="1" defaultMemberUniqueName="[All_India_Index_Upto_April236].[Meat and fish].[All]" allUniqueName="[All_India_Index_Upto_April236].[Meat and fish].[All]" dimensionUniqueName="[All_India_Index_Upto_April236]" displayFolder="" count="0" memberValueDatatype="5" unbalanced="0"/>
    <cacheHierarchy uniqueName="[All_India_Index_Upto_April236].[Egg]" caption="Egg" attribute="1" defaultMemberUniqueName="[All_India_Index_Upto_April236].[Egg].[All]" allUniqueName="[All_India_Index_Upto_April236].[Egg].[All]" dimensionUniqueName="[All_India_Index_Upto_April236]" displayFolder="" count="0" memberValueDatatype="5" unbalanced="0"/>
    <cacheHierarchy uniqueName="[All_India_Index_Upto_April236].[Milk and products]" caption="Milk and products" attribute="1" defaultMemberUniqueName="[All_India_Index_Upto_April236].[Milk and products].[All]" allUniqueName="[All_India_Index_Upto_April236].[Milk and products].[All]" dimensionUniqueName="[All_India_Index_Upto_April236]" displayFolder="" count="0" memberValueDatatype="5" unbalanced="0"/>
    <cacheHierarchy uniqueName="[All_India_Index_Upto_April236].[Oils and fats]" caption="Oils and fats" attribute="1" defaultMemberUniqueName="[All_India_Index_Upto_April236].[Oils and fats].[All]" allUniqueName="[All_India_Index_Upto_April236].[Oils and fats].[All]" dimensionUniqueName="[All_India_Index_Upto_April236]" displayFolder="" count="0" memberValueDatatype="5" unbalanced="0"/>
    <cacheHierarchy uniqueName="[All_India_Index_Upto_April236].[Fruits]" caption="Fruits" attribute="1" defaultMemberUniqueName="[All_India_Index_Upto_April236].[Fruits].[All]" allUniqueName="[All_India_Index_Upto_April236].[Fruits].[All]" dimensionUniqueName="[All_India_Index_Upto_April236]" displayFolder="" count="0" memberValueDatatype="5" unbalanced="0"/>
    <cacheHierarchy uniqueName="[All_India_Index_Upto_April236].[Vegetables]" caption="Vegetables" attribute="1" defaultMemberUniqueName="[All_India_Index_Upto_April236].[Vegetables].[All]" allUniqueName="[All_India_Index_Upto_April236].[Vegetables].[All]" dimensionUniqueName="[All_India_Index_Upto_April236]" displayFolder="" count="0" memberValueDatatype="5" unbalanced="0"/>
    <cacheHierarchy uniqueName="[All_India_Index_Upto_April236].[Pulses and products]" caption="Pulses and products" attribute="1" defaultMemberUniqueName="[All_India_Index_Upto_April236].[Pulses and products].[All]" allUniqueName="[All_India_Index_Upto_April236].[Pulses and products].[All]" dimensionUniqueName="[All_India_Index_Upto_April236]" displayFolder="" count="0" memberValueDatatype="5" unbalanced="0"/>
    <cacheHierarchy uniqueName="[All_India_Index_Upto_April236].[Sugar and Confectionery]" caption="Sugar and Confectionery" attribute="1" defaultMemberUniqueName="[All_India_Index_Upto_April236].[Sugar and Confectionery].[All]" allUniqueName="[All_India_Index_Upto_April236].[Sugar and Confectionery].[All]" dimensionUniqueName="[All_India_Index_Upto_April236]" displayFolder="" count="0" memberValueDatatype="5" unbalanced="0"/>
    <cacheHierarchy uniqueName="[All_India_Index_Upto_April236].[Spices]" caption="Spices" attribute="1" defaultMemberUniqueName="[All_India_Index_Upto_April236].[Spices].[All]" allUniqueName="[All_India_Index_Upto_April236].[Spices].[All]" dimensionUniqueName="[All_India_Index_Upto_April236]" displayFolder="" count="0" memberValueDatatype="5" unbalanced="0"/>
    <cacheHierarchy uniqueName="[All_India_Index_Upto_April236].[Non-alcoholic beverages]" caption="Non-alcoholic beverages" attribute="1" defaultMemberUniqueName="[All_India_Index_Upto_April236].[Non-alcoholic beverages].[All]" allUniqueName="[All_India_Index_Upto_April236].[Non-alcoholic beverages].[All]" dimensionUniqueName="[All_India_Index_Upto_April236]" displayFolder="" count="0" memberValueDatatype="5" unbalanced="0"/>
    <cacheHierarchy uniqueName="[All_India_Index_Upto_April236].[Prepared meals, snacks, sweets etc.]" caption="Prepared meals, snacks, sweets etc." attribute="1" defaultMemberUniqueName="[All_India_Index_Upto_April236].[Prepared meals, snacks, sweets etc.].[All]" allUniqueName="[All_India_Index_Upto_April236].[Prepared meals, snacks, sweets etc.].[All]" dimensionUniqueName="[All_India_Index_Upto_April236]" displayFolder="" count="0" memberValueDatatype="5" unbalanced="0"/>
    <cacheHierarchy uniqueName="[All_India_Index_Upto_April236].[Food and beverages]" caption="Food and beverages" attribute="1" defaultMemberUniqueName="[All_India_Index_Upto_April236].[Food and beverages].[All]" allUniqueName="[All_India_Index_Upto_April236].[Food and beverages].[All]" dimensionUniqueName="[All_India_Index_Upto_April236]" displayFolder="" count="0" memberValueDatatype="5" unbalanced="0"/>
    <cacheHierarchy uniqueName="[All_India_Index_Upto_April236].[Food &amp; Beverages(bucket)]" caption="Food &amp; Beverages(bucket)" attribute="1" defaultMemberUniqueName="[All_India_Index_Upto_April236].[Food &amp; Beverages(bucket)].[All]" allUniqueName="[All_India_Index_Upto_April236].[Food &amp; Beverages(bucket)].[All]" dimensionUniqueName="[All_India_Index_Upto_April236]" displayFolder="" count="0" memberValueDatatype="5" unbalanced="0"/>
    <cacheHierarchy uniqueName="[All_India_Index_Upto_April236].[Food &amp; Beverages(avg)]" caption="Food &amp; Beverages(avg)" attribute="1" defaultMemberUniqueName="[All_India_Index_Upto_April236].[Food &amp; Beverages(avg)].[All]" allUniqueName="[All_India_Index_Upto_April236].[Food &amp; Beverages(avg)].[All]" dimensionUniqueName="[All_India_Index_Upto_April236]" displayFolder="" count="0" memberValueDatatype="5" unbalanced="0"/>
    <cacheHierarchy uniqueName="[All_India_Index_Upto_April236].[Clothing]" caption="Clothing" attribute="1" defaultMemberUniqueName="[All_India_Index_Upto_April236].[Clothing].[All]" allUniqueName="[All_India_Index_Upto_April236].[Clothing].[All]" dimensionUniqueName="[All_India_Index_Upto_April236]" displayFolder="" count="0" memberValueDatatype="5" unbalanced="0"/>
    <cacheHierarchy uniqueName="[All_India_Index_Upto_April236].[Footwear]" caption="Footwear" attribute="1" defaultMemberUniqueName="[All_India_Index_Upto_April236].[Footwear].[All]" allUniqueName="[All_India_Index_Upto_April236].[Footwear].[All]" dimensionUniqueName="[All_India_Index_Upto_April236]" displayFolder="" count="0" memberValueDatatype="5" unbalanced="0"/>
    <cacheHierarchy uniqueName="[All_India_Index_Upto_April236].[Clothing and footwear]" caption="Clothing and footwear" attribute="1" defaultMemberUniqueName="[All_India_Index_Upto_April236].[Clothing and footwear].[All]" allUniqueName="[All_India_Index_Upto_April236].[Clothing and footwear].[All]" dimensionUniqueName="[All_India_Index_Upto_April236]" displayFolder="" count="0" memberValueDatatype="5" unbalanced="0"/>
    <cacheHierarchy uniqueName="[All_India_Index_Upto_April236].[Clothing&amp;Footwear(basket)]" caption="Clothing&amp;Footwear(basket)" attribute="1" defaultMemberUniqueName="[All_India_Index_Upto_April236].[Clothing&amp;Footwear(basket)].[All]" allUniqueName="[All_India_Index_Upto_April236].[Clothing&amp;Footwear(basket)].[All]" dimensionUniqueName="[All_India_Index_Upto_April236]" displayFolder="" count="0" memberValueDatatype="5" unbalanced="0"/>
    <cacheHierarchy uniqueName="[All_India_Index_Upto_April236].[Housing]" caption="Housing" attribute="1" defaultMemberUniqueName="[All_India_Index_Upto_April236].[Housing].[All]" allUniqueName="[All_India_Index_Upto_April236].[Housing].[All]" dimensionUniqueName="[All_India_Index_Upto_April236]" displayFolder="" count="0" memberValueDatatype="5" unbalanced="0"/>
    <cacheHierarchy uniqueName="[All_India_Index_Upto_April236].[Fuel and light]" caption="Fuel and light" attribute="1" defaultMemberUniqueName="[All_India_Index_Upto_April236].[Fuel and light].[All]" allUniqueName="[All_India_Index_Upto_April236].[Fuel and light].[All]" dimensionUniqueName="[All_India_Index_Upto_April236]" displayFolder="" count="0" memberValueDatatype="5" unbalanced="0"/>
    <cacheHierarchy uniqueName="[All_India_Index_Upto_April236].[Fuel(Basket)]" caption="Fuel(Basket)" attribute="1" defaultMemberUniqueName="[All_India_Index_Upto_April236].[Fuel(Basket)].[All]" allUniqueName="[All_India_Index_Upto_April236].[Fuel(Basket)].[All]" dimensionUniqueName="[All_India_Index_Upto_April236]" displayFolder="" count="0" memberValueDatatype="5" unbalanced="0"/>
    <cacheHierarchy uniqueName="[All_India_Index_Upto_April236].[Housing Clean]" caption="Housing Clean" attribute="1" defaultMemberUniqueName="[All_India_Index_Upto_April236].[Housing Clean].[All]" allUniqueName="[All_India_Index_Upto_April236].[Housing Clean].[All]" dimensionUniqueName="[All_India_Index_Upto_April236]" displayFolder="" count="0" memberValueDatatype="5" unbalanced="0"/>
    <cacheHierarchy uniqueName="[All_India_Index_Upto_April236].[Household goods and services]" caption="Household goods and services" attribute="1" defaultMemberUniqueName="[All_India_Index_Upto_April236].[Household goods and services].[All]" allUniqueName="[All_India_Index_Upto_April236].[Household goods and services].[All]" dimensionUniqueName="[All_India_Index_Upto_April236]" displayFolder="" count="0" memberValueDatatype="5" unbalanced="0"/>
    <cacheHierarchy uniqueName="[All_India_Index_Upto_April236].[Housing(Bucket)]" caption="Housing(Bucket)" attribute="1" defaultMemberUniqueName="[All_India_Index_Upto_April236].[Housing(Bucket)].[All]" allUniqueName="[All_India_Index_Upto_April236].[Housing(Bucket)].[All]" dimensionUniqueName="[All_India_Index_Upto_April236]" displayFolder="" count="0" memberValueDatatype="5" unbalanced="0"/>
    <cacheHierarchy uniqueName="[All_India_Index_Upto_April236].[Household(avg)]" caption="Household(avg)" attribute="1" defaultMemberUniqueName="[All_India_Index_Upto_April236].[Household(avg)].[All]" allUniqueName="[All_India_Index_Upto_April236].[Household(avg)].[All]" dimensionUniqueName="[All_India_Index_Upto_April236]" displayFolder="" count="0" memberValueDatatype="5" unbalanced="0"/>
    <cacheHierarchy uniqueName="[All_India_Index_Upto_April236].[Health]" caption="Health" attribute="1" defaultMemberUniqueName="[All_India_Index_Upto_April236].[Health].[All]" allUniqueName="[All_India_Index_Upto_April236].[Health].[All]" dimensionUniqueName="[All_India_Index_Upto_April236]" displayFolder="" count="0" memberValueDatatype="5" unbalanced="0"/>
    <cacheHierarchy uniqueName="[All_India_Index_Upto_April236].[Health(bucket)]" caption="Health(bucket)" attribute="1" defaultMemberUniqueName="[All_India_Index_Upto_April236].[Health(bucket)].[All]" allUniqueName="[All_India_Index_Upto_April236].[Health(bucket)].[All]" dimensionUniqueName="[All_India_Index_Upto_April236]" displayFolder="" count="0" memberValueDatatype="5" unbalanced="0"/>
    <cacheHierarchy uniqueName="[All_India_Index_Upto_April236].[Transport and communication]" caption="Transport and communication" attribute="1" defaultMemberUniqueName="[All_India_Index_Upto_April236].[Transport and communication].[All]" allUniqueName="[All_India_Index_Upto_April236].[Transport and communication].[All]" dimensionUniqueName="[All_India_Index_Upto_April236]" displayFolder="" count="0" memberValueDatatype="5" unbalanced="0"/>
    <cacheHierarchy uniqueName="[All_India_Index_Upto_April236].[T&amp;C(basket)]" caption="T&amp;C(basket)" attribute="1" defaultMemberUniqueName="[All_India_Index_Upto_April236].[T&amp;C(basket)].[All]" allUniqueName="[All_India_Index_Upto_April236].[T&amp;C(basket)].[All]" dimensionUniqueName="[All_India_Index_Upto_April236]" displayFolder="" count="0" memberValueDatatype="5" unbalanced="0"/>
    <cacheHierarchy uniqueName="[All_India_Index_Upto_April236].[Education]" caption="Education" attribute="1" defaultMemberUniqueName="[All_India_Index_Upto_April236].[Education].[All]" allUniqueName="[All_India_Index_Upto_April236].[Education].[All]" dimensionUniqueName="[All_India_Index_Upto_April236]" displayFolder="" count="0" memberValueDatatype="5" unbalanced="0"/>
    <cacheHierarchy uniqueName="[All_India_Index_Upto_April236].[Education(Bucket)]" caption="Education(Bucket)" attribute="1" defaultMemberUniqueName="[All_India_Index_Upto_April236].[Education(Bucket)].[All]" allUniqueName="[All_India_Index_Upto_April236].[Education(Bucket)].[All]" dimensionUniqueName="[All_India_Index_Upto_April236]" displayFolder="" count="0" memberValueDatatype="5" unbalanced="0"/>
    <cacheHierarchy uniqueName="[All_India_Index_Upto_April236].[Pan, tobacco and intoxicants]" caption="Pan, tobacco and intoxicants" attribute="1" defaultMemberUniqueName="[All_India_Index_Upto_April236].[Pan, tobacco and intoxicants].[All]" allUniqueName="[All_India_Index_Upto_April236].[Pan, tobacco and intoxicants].[All]" dimensionUniqueName="[All_India_Index_Upto_April236]" displayFolder="" count="0" memberValueDatatype="5" unbalanced="0"/>
    <cacheHierarchy uniqueName="[All_India_Index_Upto_April236].[Personal care and effects]" caption="Personal care and effects" attribute="1" defaultMemberUniqueName="[All_India_Index_Upto_April236].[Personal care and effects].[All]" allUniqueName="[All_India_Index_Upto_April236].[Personal care and effects].[All]" dimensionUniqueName="[All_India_Index_Upto_April236]" displayFolder="" count="0" memberValueDatatype="5" unbalanced="0"/>
    <cacheHierarchy uniqueName="[All_India_Index_Upto_April236].[Luxary(Bucket)]" caption="Luxary(Bucket)" attribute="1" defaultMemberUniqueName="[All_India_Index_Upto_April236].[Luxary(Bucket)].[All]" allUniqueName="[All_India_Index_Upto_April236].[Luxary(Bucket)].[All]" dimensionUniqueName="[All_India_Index_Upto_April236]" displayFolder="" count="0" memberValueDatatype="5" unbalanced="0"/>
    <cacheHierarchy uniqueName="[All_India_Index_Upto_April236].[Recreation and amusement]" caption="Recreation and amusement" attribute="1" defaultMemberUniqueName="[All_India_Index_Upto_April236].[Recreation and amusement].[All]" allUniqueName="[All_India_Index_Upto_April236].[Recreation and amusement].[All]" dimensionUniqueName="[All_India_Index_Upto_April236]" displayFolder="" count="0" memberValueDatatype="5" unbalanced="0"/>
    <cacheHierarchy uniqueName="[All_India_Index_Upto_April236].[Miscellaneous]" caption="Miscellaneous" attribute="1" defaultMemberUniqueName="[All_India_Index_Upto_April236].[Miscellaneous].[All]" allUniqueName="[All_India_Index_Upto_April236].[Miscellaneous].[All]" dimensionUniqueName="[All_India_Index_Upto_April236]" displayFolder="" count="0" memberValueDatatype="5" unbalanced="0"/>
    <cacheHierarchy uniqueName="[All_India_Index_Upto_April236].[Miscellaneous(Bucket)]" caption="Miscellaneous(Bucket)" attribute="1" defaultMemberUniqueName="[All_India_Index_Upto_April236].[Miscellaneous(Bucket)].[All]" allUniqueName="[All_India_Index_Upto_April236].[Miscellaneous(Bucket)].[All]" dimensionUniqueName="[All_India_Index_Upto_April236]" displayFolder="" count="0" memberValueDatatype="5" unbalanced="0"/>
    <cacheHierarchy uniqueName="[All_India_Index_Upto_April236].[General index]" caption="General index" attribute="1" defaultMemberUniqueName="[All_India_Index_Upto_April236].[General index].[All]" allUniqueName="[All_India_Index_Upto_April236].[General index].[All]" dimensionUniqueName="[All_India_Index_Upto_April236]" displayFolder="" count="0" memberValueDatatype="5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Value]" caption="Value" attribute="1" defaultMemberUniqueName="[Table1].[Value].[All]" allUniqueName="[Table1].[Value].[All]" dimensionUniqueName="[Table1]" displayFolder="" count="0" memberValueDatatype="5" unbalanced="0"/>
    <cacheHierarchy uniqueName="[Measures].[__XL_Count All_India_Index_Upto_April236]" caption="__XL_Count All_India_Index_Upto_April236" measure="1" displayFolder="" measureGroup="All_India_Index_Upto_April236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Food &amp; Beverages(bucket)]" caption="Sum of Food &amp; Beverages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ood &amp; Beverages(bucket)]" caption="Average of Food &amp; Beverages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lothing&amp;Footwear(basket)]" caption="Sum of Clothing&amp;Footwear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Clothing&amp;Footwear(basket)]" caption="Average of Clothing&amp;Footwear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Fuel(Basket)]" caption="Sum of Fuel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Fuel(Basket)]" caption="Average of Fuel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Housing(Bucket)]" caption="Sum of Housing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Housing(Bucket)]" caption="Average of Housing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Health(bucket)]" caption="Sum of Health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Health(bucket)]" caption="Average of Health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T&amp;C(basket)]" caption="Sum of T&amp;C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T&amp;C(basket)]" caption="Average of T&amp;C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Education(Bucket)]" caption="Sum of Education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Education(Bucket)]" caption="Average of Education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Luxary(Bucket)]" caption="Sum of Luxary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Luxary(Bucket)]" caption="Average of Luxary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iscellaneous(Bucket)]" caption="Sum of Miscellaneous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Average of Miscellaneous(Bucket)]" caption="Average of Miscellaneous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General index]" caption="Sum of General index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General index]" caption="Average of General index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Cereals and products]" caption="Sum of Cereals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t and fish]" caption="Sum of Meat and fish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gg]" caption="Sum of Egg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ilk and products]" caption="Sum of Milk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ils and fats]" caption="Sum of Oils and fa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Fruits]" caption="Sum of Frui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Vegetables]" caption="Sum of Vegetabl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ulses and products]" caption="Sum of Pulses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ugar and Confectionery]" caption="Sum of Sugar and Confectionery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pices]" caption="Sum of Spic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Non-alcoholic beverages]" caption="Sum of Non-alcoholic beverag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epared meals, snacks, sweets etc.]" caption="Sum of Prepared meals, snacks, sweets etc.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ood and beverages]" caption="Sum of Food and beverag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Cereals and products]" caption="Average of Cereals and products" measure="1" displayFolder="" measureGroup="All_India_Index_Upto_April236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Meat and fish]" caption="Average of Meat and fish" measure="1" displayFolder="" measureGroup="All_India_Index_Upto_April236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Egg]" caption="Average of Egg" measure="1" displayFolder="" measureGroup="All_India_Index_Upto_April236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Milk and products]" caption="Average of Milk and products" measure="1" displayFolder="" measureGroup="All_India_Index_Upto_April236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Fruits]" caption="Average of Fruits" measure="1" displayFolder="" measureGroup="All_India_Index_Upto_April236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egetables]" caption="Average of Vegetables" measure="1" displayFolder="" measureGroup="All_India_Index_Upto_April236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Oils and fats]" caption="Average of Oils and fats" measure="1" displayFolder="" measureGroup="All_India_Index_Upto_April236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ulses and products]" caption="Average of Pulses and products" measure="1" displayFolder="" measureGroup="All_India_Index_Upto_April236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pices]" caption="Average of Spices" measure="1" displayFolder="" measureGroup="All_India_Index_Upto_April236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Non-alcoholic beverages]" caption="Average of Non-alcoholic beverages" measure="1" displayFolder="" measureGroup="All_India_Index_Upto_April236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repared meals, snacks, sweets etc.]" caption="Average of Prepared meals, snacks, sweets etc." measure="1" displayFolder="" measureGroup="All_India_Index_Upto_April236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Food and beverages]" caption="Average of Food and beverages" measure="1" displayFolder="" measureGroup="All_India_Index_Upto_April236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ugar and Confectionery]" caption="Average of Sugar and Confectionery" measure="1" displayFolder="" measureGroup="All_India_Index_Upto_April236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Year]" caption="Sum of Y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ood &amp; Beverages(avg)]" caption="Sum of Food &amp; Beverages(avg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ousehold(avg)]" caption="Sum of Household(avg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Food &amp; Beverages(avg)]" caption="Average of Food &amp; Beverages(avg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ousehold(avg)]" caption="Average of Household(avg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Clothing]" caption="Sum of Clothing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Footwear]" caption="Sum of Footw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lothing and footwear]" caption="Sum of Clothing and footw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Housing]" caption="Sum of Housing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Fuel and light]" caption="Sum of Fuel and light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ousing Clean]" caption="Sum of Housing Clea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Household goods and services]" caption="Sum of Household goods and servic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Health]" caption="Sum of Health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ransport and communication]" caption="Sum of Transport and communicatio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Education]" caption="Sum of Educatio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an, tobacco and intoxicants]" caption="Sum of Pan, tobacco and intoxican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Personal care and effects]" caption="Sum of Personal care and effe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Recreation and amusement]" caption="Sum of Recreation and amusement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Miscellaneous]" caption="Sum of Miscellaneou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Cereals and products]" caption="Count of Cereals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Meat and fish]" caption="Count of Meat and fish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Clothing]" caption="Average of Clothing" measure="1" displayFolder="" measureGroup="All_India_Index_Upto_April236" count="0" oneField="1" hidden="1">
      <fieldsUsage count="1">
        <fieldUsage x="15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Footwear]" caption="Average of Footwear" measure="1" displayFolder="" measureGroup="All_India_Index_Upto_April236" count="0" oneField="1" hidden="1">
      <fieldsUsage count="1">
        <fieldUsage x="16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Clothing and footwear]" caption="Average of Clothing and footwear" measure="1" displayFolder="" measureGroup="All_India_Index_Upto_April236" count="0" oneField="1" hidden="1">
      <fieldsUsage count="1">
        <fieldUsage x="17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Fuel and light]" caption="Average of Fuel and light" measure="1" displayFolder="" measureGroup="All_India_Index_Upto_April236" count="0" oneField="1" hidden="1">
      <fieldsUsage count="1">
        <fieldUsage x="18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Housing Clean]" caption="Average of Housing Clean" measure="1" displayFolder="" measureGroup="All_India_Index_Upto_April236" count="0" oneField="1" hidden="1">
      <fieldsUsage count="1">
        <fieldUsage x="19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sehold goods and services]" caption="Average of Household goods and services" measure="1" displayFolder="" measureGroup="All_India_Index_Upto_April236" count="0" oneField="1" hidden="1">
      <fieldsUsage count="1">
        <fieldUsage x="2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Health]" caption="Average of Health" measure="1" displayFolder="" measureGroup="All_India_Index_Upto_April236" count="0" oneField="1" hidden="1">
      <fieldsUsage count="1">
        <fieldUsage x="2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Transport and communication]" caption="Average of Transport and communication" measure="1" displayFolder="" measureGroup="All_India_Index_Upto_April236" count="0" oneField="1" hidden="1">
      <fieldsUsage count="1">
        <fieldUsage x="2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Education]" caption="Average of Education" measure="1" displayFolder="" measureGroup="All_India_Index_Upto_April236" count="0" oneField="1" hidden="1">
      <fieldsUsage count="1">
        <fieldUsage x="23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Pan, tobacco and intoxicants]" caption="Average of Pan, tobacco and intoxicants" measure="1" displayFolder="" measureGroup="All_India_Index_Upto_April236" count="0" oneField="1" hidden="1">
      <fieldsUsage count="1">
        <fieldUsage x="24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Personal care and effects]" caption="Average of Personal care and effects" measure="1" displayFolder="" measureGroup="All_India_Index_Upto_April236" count="0" oneField="1" hidden="1">
      <fieldsUsage count="1">
        <fieldUsage x="25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Recreation and amusement]" caption="Average of Recreation and amusement" measure="1" displayFolder="" measureGroup="All_India_Index_Upto_April236" count="0" oneField="1" hidden="1">
      <fieldsUsage count="1">
        <fieldUsage x="26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Miscellaneous]" caption="Average of Miscellaneous" measure="1" displayFolder="" measureGroup="All_India_Index_Upto_April236" count="0" oneField="1" hidden="1">
      <fieldsUsage count="1">
        <fieldUsage x="27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Value]" caption="Sum of Value" measure="1" displayFolder="" measureGroup="Table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Value]" caption="Average of Value" measure="1" displayFolder="" measureGroup="Table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Year 2]" caption="Sum of Year 2" measure="1" displayFolder="" measureGroup="Table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3">
    <dimension name="All_India_Index_Upto_April236" uniqueName="[All_India_Index_Upto_April236]" caption="All_India_Index_Upto_April236"/>
    <dimension measure="1" name="Measures" uniqueName="[Measures]" caption="Measures"/>
    <dimension name="Table1" uniqueName="[Table1]" caption="Table1"/>
  </dimensions>
  <measureGroups count="2">
    <measureGroup name="All_India_Index_Upto_April236" caption="All_India_Index_Upto_April236"/>
    <measureGroup name="Table1" caption="Table1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ash Chowdhary" refreshedDate="45752.471864814812" backgroundQuery="1" createdVersion="8" refreshedVersion="8" minRefreshableVersion="3" recordCount="0" supportSubquery="1" supportAdvancedDrill="1" xr:uid="{A662BA13-36C0-4119-B489-B6CAA8164EB2}">
  <cacheSource type="external" connectionId="4"/>
  <cacheFields count="16">
    <cacheField name="[All_India_Index_Upto_April236].[Year].[Year]" caption="Year" numFmtId="0" hierarchy="1" level="1">
      <sharedItems containsSemiMixedTypes="0" containsString="0" containsNumber="1" containsInteger="1" minValue="2022" maxValue="2023" count="2"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All_India_Index_Upto_April236].[Year].&amp;[2022]"/>
            <x15:cachedUniqueName index="1" name="[All_India_Index_Upto_April236].[Year].&amp;[2023]"/>
          </x15:cachedUniqueNames>
        </ext>
      </extLst>
    </cacheField>
    <cacheField name="[All_India_Index_Upto_April236].[Month+Year].[Month+Year]" caption="Month+Year" numFmtId="0" hierarchy="3" level="1">
      <sharedItems count="13">
        <s v="2022 August"/>
        <s v="2022 December"/>
        <s v="2022 July"/>
        <s v="2022 June"/>
        <s v="2022 May"/>
        <s v="2022 November"/>
        <s v="2022 October"/>
        <s v="2022 September"/>
        <s v="2023 April"/>
        <s v="2023 February"/>
        <s v="2023 January"/>
        <s v="2023 March"/>
        <s v="2023 May"/>
      </sharedItems>
    </cacheField>
    <cacheField name="[Measures].[Average of Cereals and products]" caption="Average of Cereals and products" numFmtId="0" hierarchy="82" level="32767"/>
    <cacheField name="[Measures].[Average of Meat and fish]" caption="Average of Meat and fish" numFmtId="0" hierarchy="83" level="32767"/>
    <cacheField name="[Measures].[Average of Egg]" caption="Average of Egg" numFmtId="0" hierarchy="84" level="32767"/>
    <cacheField name="[Measures].[Average of Milk and products]" caption="Average of Milk and products" numFmtId="0" hierarchy="85" level="32767"/>
    <cacheField name="[Measures].[Average of Fruits]" caption="Average of Fruits" numFmtId="0" hierarchy="86" level="32767"/>
    <cacheField name="[Measures].[Average of Vegetables]" caption="Average of Vegetables" numFmtId="0" hierarchy="87" level="32767"/>
    <cacheField name="[Measures].[Average of Oils and fats]" caption="Average of Oils and fats" numFmtId="0" hierarchy="88" level="32767"/>
    <cacheField name="[Measures].[Average of Pulses and products]" caption="Average of Pulses and products" numFmtId="0" hierarchy="89" level="32767"/>
    <cacheField name="[Measures].[Average of Spices]" caption="Average of Spices" numFmtId="0" hierarchy="90" level="32767"/>
    <cacheField name="[Measures].[Average of Non-alcoholic beverages]" caption="Average of Non-alcoholic beverages" numFmtId="0" hierarchy="91" level="32767"/>
    <cacheField name="[Measures].[Average of Prepared meals, snacks, sweets etc.]" caption="Average of Prepared meals, snacks, sweets etc." numFmtId="0" hierarchy="92" level="32767"/>
    <cacheField name="[Measures].[Average of Food and beverages]" caption="Average of Food and beverages" numFmtId="0" hierarchy="93" level="32767"/>
    <cacheField name="[Measures].[Average of Sugar and Confectionery]" caption="Average of Sugar and Confectionery" numFmtId="0" hierarchy="94" level="32767"/>
    <cacheField name="[All_India_Index_Upto_April236].[Sector].[Sector]" caption="Sector" numFmtId="0" level="1">
      <sharedItems containsSemiMixedTypes="0" containsNonDate="0" containsString="0"/>
    </cacheField>
  </cacheFields>
  <cacheHierarchies count="132">
    <cacheHierarchy uniqueName="[All_India_Index_Upto_April236].[Sector]" caption="Sector" attribute="1" defaultMemberUniqueName="[All_India_Index_Upto_April236].[Sector].[All]" allUniqueName="[All_India_Index_Upto_April236].[Sector].[All]" dimensionUniqueName="[All_India_Index_Upto_April236]" displayFolder="" count="2" memberValueDatatype="130" unbalanced="0">
      <fieldsUsage count="2">
        <fieldUsage x="-1"/>
        <fieldUsage x="15"/>
      </fieldsUsage>
    </cacheHierarchy>
    <cacheHierarchy uniqueName="[All_India_Index_Upto_April236].[Year]" caption="Year" attribute="1" defaultMemberUniqueName="[All_India_Index_Upto_April236].[Year].[All]" allUniqueName="[All_India_Index_Upto_April236].[Year].[All]" dimensionUniqueName="[All_India_Index_Upto_April236]" displayFolder="" count="2" memberValueDatatype="20" unbalanced="0">
      <fieldsUsage count="2">
        <fieldUsage x="-1"/>
        <fieldUsage x="0"/>
      </fieldsUsage>
    </cacheHierarchy>
    <cacheHierarchy uniqueName="[All_India_Index_Upto_April236].[Month]" caption="Month" attribute="1" defaultMemberUniqueName="[All_India_Index_Upto_April236].[Month].[All]" allUniqueName="[All_India_Index_Upto_April236].[Month].[All]" dimensionUniqueName="[All_India_Index_Upto_April236]" displayFolder="" count="0" memberValueDatatype="130" unbalanced="0"/>
    <cacheHierarchy uniqueName="[All_India_Index_Upto_April236].[Month+Year]" caption="Month+Year" attribute="1" defaultMemberUniqueName="[All_India_Index_Upto_April236].[Month+Year].[All]" allUniqueName="[All_India_Index_Upto_April236].[Month+Year].[All]" dimensionUniqueName="[All_India_Index_Upto_April236]" displayFolder="" count="2" memberValueDatatype="130" unbalanced="0">
      <fieldsUsage count="2">
        <fieldUsage x="-1"/>
        <fieldUsage x="1"/>
      </fieldsUsage>
    </cacheHierarchy>
    <cacheHierarchy uniqueName="[All_India_Index_Upto_April236].[Cereals and products]" caption="Cereals and products" attribute="1" defaultMemberUniqueName="[All_India_Index_Upto_April236].[Cereals and products].[All]" allUniqueName="[All_India_Index_Upto_April236].[Cereals and products].[All]" dimensionUniqueName="[All_India_Index_Upto_April236]" displayFolder="" count="0" memberValueDatatype="5" unbalanced="0"/>
    <cacheHierarchy uniqueName="[All_India_Index_Upto_April236].[Meat and fish]" caption="Meat and fish" attribute="1" defaultMemberUniqueName="[All_India_Index_Upto_April236].[Meat and fish].[All]" allUniqueName="[All_India_Index_Upto_April236].[Meat and fish].[All]" dimensionUniqueName="[All_India_Index_Upto_April236]" displayFolder="" count="0" memberValueDatatype="5" unbalanced="0"/>
    <cacheHierarchy uniqueName="[All_India_Index_Upto_April236].[Egg]" caption="Egg" attribute="1" defaultMemberUniqueName="[All_India_Index_Upto_April236].[Egg].[All]" allUniqueName="[All_India_Index_Upto_April236].[Egg].[All]" dimensionUniqueName="[All_India_Index_Upto_April236]" displayFolder="" count="0" memberValueDatatype="5" unbalanced="0"/>
    <cacheHierarchy uniqueName="[All_India_Index_Upto_April236].[Milk and products]" caption="Milk and products" attribute="1" defaultMemberUniqueName="[All_India_Index_Upto_April236].[Milk and products].[All]" allUniqueName="[All_India_Index_Upto_April236].[Milk and products].[All]" dimensionUniqueName="[All_India_Index_Upto_April236]" displayFolder="" count="0" memberValueDatatype="5" unbalanced="0"/>
    <cacheHierarchy uniqueName="[All_India_Index_Upto_April236].[Oils and fats]" caption="Oils and fats" attribute="1" defaultMemberUniqueName="[All_India_Index_Upto_April236].[Oils and fats].[All]" allUniqueName="[All_India_Index_Upto_April236].[Oils and fats].[All]" dimensionUniqueName="[All_India_Index_Upto_April236]" displayFolder="" count="0" memberValueDatatype="5" unbalanced="0"/>
    <cacheHierarchy uniqueName="[All_India_Index_Upto_April236].[Fruits]" caption="Fruits" attribute="1" defaultMemberUniqueName="[All_India_Index_Upto_April236].[Fruits].[All]" allUniqueName="[All_India_Index_Upto_April236].[Fruits].[All]" dimensionUniqueName="[All_India_Index_Upto_April236]" displayFolder="" count="0" memberValueDatatype="5" unbalanced="0"/>
    <cacheHierarchy uniqueName="[All_India_Index_Upto_April236].[Vegetables]" caption="Vegetables" attribute="1" defaultMemberUniqueName="[All_India_Index_Upto_April236].[Vegetables].[All]" allUniqueName="[All_India_Index_Upto_April236].[Vegetables].[All]" dimensionUniqueName="[All_India_Index_Upto_April236]" displayFolder="" count="0" memberValueDatatype="5" unbalanced="0"/>
    <cacheHierarchy uniqueName="[All_India_Index_Upto_April236].[Pulses and products]" caption="Pulses and products" attribute="1" defaultMemberUniqueName="[All_India_Index_Upto_April236].[Pulses and products].[All]" allUniqueName="[All_India_Index_Upto_April236].[Pulses and products].[All]" dimensionUniqueName="[All_India_Index_Upto_April236]" displayFolder="" count="0" memberValueDatatype="5" unbalanced="0"/>
    <cacheHierarchy uniqueName="[All_India_Index_Upto_April236].[Sugar and Confectionery]" caption="Sugar and Confectionery" attribute="1" defaultMemberUniqueName="[All_India_Index_Upto_April236].[Sugar and Confectionery].[All]" allUniqueName="[All_India_Index_Upto_April236].[Sugar and Confectionery].[All]" dimensionUniqueName="[All_India_Index_Upto_April236]" displayFolder="" count="0" memberValueDatatype="5" unbalanced="0"/>
    <cacheHierarchy uniqueName="[All_India_Index_Upto_April236].[Spices]" caption="Spices" attribute="1" defaultMemberUniqueName="[All_India_Index_Upto_April236].[Spices].[All]" allUniqueName="[All_India_Index_Upto_April236].[Spices].[All]" dimensionUniqueName="[All_India_Index_Upto_April236]" displayFolder="" count="0" memberValueDatatype="5" unbalanced="0"/>
    <cacheHierarchy uniqueName="[All_India_Index_Upto_April236].[Non-alcoholic beverages]" caption="Non-alcoholic beverages" attribute="1" defaultMemberUniqueName="[All_India_Index_Upto_April236].[Non-alcoholic beverages].[All]" allUniqueName="[All_India_Index_Upto_April236].[Non-alcoholic beverages].[All]" dimensionUniqueName="[All_India_Index_Upto_April236]" displayFolder="" count="0" memberValueDatatype="5" unbalanced="0"/>
    <cacheHierarchy uniqueName="[All_India_Index_Upto_April236].[Prepared meals, snacks, sweets etc.]" caption="Prepared meals, snacks, sweets etc." attribute="1" defaultMemberUniqueName="[All_India_Index_Upto_April236].[Prepared meals, snacks, sweets etc.].[All]" allUniqueName="[All_India_Index_Upto_April236].[Prepared meals, snacks, sweets etc.].[All]" dimensionUniqueName="[All_India_Index_Upto_April236]" displayFolder="" count="0" memberValueDatatype="5" unbalanced="0"/>
    <cacheHierarchy uniqueName="[All_India_Index_Upto_April236].[Food and beverages]" caption="Food and beverages" attribute="1" defaultMemberUniqueName="[All_India_Index_Upto_April236].[Food and beverages].[All]" allUniqueName="[All_India_Index_Upto_April236].[Food and beverages].[All]" dimensionUniqueName="[All_India_Index_Upto_April236]" displayFolder="" count="0" memberValueDatatype="5" unbalanced="0"/>
    <cacheHierarchy uniqueName="[All_India_Index_Upto_April236].[Food &amp; Beverages(bucket)]" caption="Food &amp; Beverages(bucket)" attribute="1" defaultMemberUniqueName="[All_India_Index_Upto_April236].[Food &amp; Beverages(bucket)].[All]" allUniqueName="[All_India_Index_Upto_April236].[Food &amp; Beverages(bucket)].[All]" dimensionUniqueName="[All_India_Index_Upto_April236]" displayFolder="" count="0" memberValueDatatype="5" unbalanced="0"/>
    <cacheHierarchy uniqueName="[All_India_Index_Upto_April236].[Food &amp; Beverages(avg)]" caption="Food &amp; Beverages(avg)" attribute="1" defaultMemberUniqueName="[All_India_Index_Upto_April236].[Food &amp; Beverages(avg)].[All]" allUniqueName="[All_India_Index_Upto_April236].[Food &amp; Beverages(avg)].[All]" dimensionUniqueName="[All_India_Index_Upto_April236]" displayFolder="" count="0" memberValueDatatype="5" unbalanced="0"/>
    <cacheHierarchy uniqueName="[All_India_Index_Upto_April236].[Clothing]" caption="Clothing" attribute="1" defaultMemberUniqueName="[All_India_Index_Upto_April236].[Clothing].[All]" allUniqueName="[All_India_Index_Upto_April236].[Clothing].[All]" dimensionUniqueName="[All_India_Index_Upto_April236]" displayFolder="" count="0" memberValueDatatype="5" unbalanced="0"/>
    <cacheHierarchy uniqueName="[All_India_Index_Upto_April236].[Footwear]" caption="Footwear" attribute="1" defaultMemberUniqueName="[All_India_Index_Upto_April236].[Footwear].[All]" allUniqueName="[All_India_Index_Upto_April236].[Footwear].[All]" dimensionUniqueName="[All_India_Index_Upto_April236]" displayFolder="" count="0" memberValueDatatype="5" unbalanced="0"/>
    <cacheHierarchy uniqueName="[All_India_Index_Upto_April236].[Clothing and footwear]" caption="Clothing and footwear" attribute="1" defaultMemberUniqueName="[All_India_Index_Upto_April236].[Clothing and footwear].[All]" allUniqueName="[All_India_Index_Upto_April236].[Clothing and footwear].[All]" dimensionUniqueName="[All_India_Index_Upto_April236]" displayFolder="" count="0" memberValueDatatype="5" unbalanced="0"/>
    <cacheHierarchy uniqueName="[All_India_Index_Upto_April236].[Clothing&amp;Footwear(basket)]" caption="Clothing&amp;Footwear(basket)" attribute="1" defaultMemberUniqueName="[All_India_Index_Upto_April236].[Clothing&amp;Footwear(basket)].[All]" allUniqueName="[All_India_Index_Upto_April236].[Clothing&amp;Footwear(basket)].[All]" dimensionUniqueName="[All_India_Index_Upto_April236]" displayFolder="" count="0" memberValueDatatype="5" unbalanced="0"/>
    <cacheHierarchy uniqueName="[All_India_Index_Upto_April236].[Housing]" caption="Housing" attribute="1" defaultMemberUniqueName="[All_India_Index_Upto_April236].[Housing].[All]" allUniqueName="[All_India_Index_Upto_April236].[Housing].[All]" dimensionUniqueName="[All_India_Index_Upto_April236]" displayFolder="" count="0" memberValueDatatype="5" unbalanced="0"/>
    <cacheHierarchy uniqueName="[All_India_Index_Upto_April236].[Fuel and light]" caption="Fuel and light" attribute="1" defaultMemberUniqueName="[All_India_Index_Upto_April236].[Fuel and light].[All]" allUniqueName="[All_India_Index_Upto_April236].[Fuel and light].[All]" dimensionUniqueName="[All_India_Index_Upto_April236]" displayFolder="" count="0" memberValueDatatype="5" unbalanced="0"/>
    <cacheHierarchy uniqueName="[All_India_Index_Upto_April236].[Fuel(Basket)]" caption="Fuel(Basket)" attribute="1" defaultMemberUniqueName="[All_India_Index_Upto_April236].[Fuel(Basket)].[All]" allUniqueName="[All_India_Index_Upto_April236].[Fuel(Basket)].[All]" dimensionUniqueName="[All_India_Index_Upto_April236]" displayFolder="" count="0" memberValueDatatype="5" unbalanced="0"/>
    <cacheHierarchy uniqueName="[All_India_Index_Upto_April236].[Housing Clean]" caption="Housing Clean" attribute="1" defaultMemberUniqueName="[All_India_Index_Upto_April236].[Housing Clean].[All]" allUniqueName="[All_India_Index_Upto_April236].[Housing Clean].[All]" dimensionUniqueName="[All_India_Index_Upto_April236]" displayFolder="" count="0" memberValueDatatype="5" unbalanced="0"/>
    <cacheHierarchy uniqueName="[All_India_Index_Upto_April236].[Household goods and services]" caption="Household goods and services" attribute="1" defaultMemberUniqueName="[All_India_Index_Upto_April236].[Household goods and services].[All]" allUniqueName="[All_India_Index_Upto_April236].[Household goods and services].[All]" dimensionUniqueName="[All_India_Index_Upto_April236]" displayFolder="" count="0" memberValueDatatype="5" unbalanced="0"/>
    <cacheHierarchy uniqueName="[All_India_Index_Upto_April236].[Housing(Bucket)]" caption="Housing(Bucket)" attribute="1" defaultMemberUniqueName="[All_India_Index_Upto_April236].[Housing(Bucket)].[All]" allUniqueName="[All_India_Index_Upto_April236].[Housing(Bucket)].[All]" dimensionUniqueName="[All_India_Index_Upto_April236]" displayFolder="" count="0" memberValueDatatype="5" unbalanced="0"/>
    <cacheHierarchy uniqueName="[All_India_Index_Upto_April236].[Household(avg)]" caption="Household(avg)" attribute="1" defaultMemberUniqueName="[All_India_Index_Upto_April236].[Household(avg)].[All]" allUniqueName="[All_India_Index_Upto_April236].[Household(avg)].[All]" dimensionUniqueName="[All_India_Index_Upto_April236]" displayFolder="" count="0" memberValueDatatype="5" unbalanced="0"/>
    <cacheHierarchy uniqueName="[All_India_Index_Upto_April236].[Health]" caption="Health" attribute="1" defaultMemberUniqueName="[All_India_Index_Upto_April236].[Health].[All]" allUniqueName="[All_India_Index_Upto_April236].[Health].[All]" dimensionUniqueName="[All_India_Index_Upto_April236]" displayFolder="" count="0" memberValueDatatype="5" unbalanced="0"/>
    <cacheHierarchy uniqueName="[All_India_Index_Upto_April236].[Health(bucket)]" caption="Health(bucket)" attribute="1" defaultMemberUniqueName="[All_India_Index_Upto_April236].[Health(bucket)].[All]" allUniqueName="[All_India_Index_Upto_April236].[Health(bucket)].[All]" dimensionUniqueName="[All_India_Index_Upto_April236]" displayFolder="" count="0" memberValueDatatype="5" unbalanced="0"/>
    <cacheHierarchy uniqueName="[All_India_Index_Upto_April236].[Transport and communication]" caption="Transport and communication" attribute="1" defaultMemberUniqueName="[All_India_Index_Upto_April236].[Transport and communication].[All]" allUniqueName="[All_India_Index_Upto_April236].[Transport and communication].[All]" dimensionUniqueName="[All_India_Index_Upto_April236]" displayFolder="" count="0" memberValueDatatype="5" unbalanced="0"/>
    <cacheHierarchy uniqueName="[All_India_Index_Upto_April236].[T&amp;C(basket)]" caption="T&amp;C(basket)" attribute="1" defaultMemberUniqueName="[All_India_Index_Upto_April236].[T&amp;C(basket)].[All]" allUniqueName="[All_India_Index_Upto_April236].[T&amp;C(basket)].[All]" dimensionUniqueName="[All_India_Index_Upto_April236]" displayFolder="" count="0" memberValueDatatype="5" unbalanced="0"/>
    <cacheHierarchy uniqueName="[All_India_Index_Upto_April236].[Education]" caption="Education" attribute="1" defaultMemberUniqueName="[All_India_Index_Upto_April236].[Education].[All]" allUniqueName="[All_India_Index_Upto_April236].[Education].[All]" dimensionUniqueName="[All_India_Index_Upto_April236]" displayFolder="" count="0" memberValueDatatype="5" unbalanced="0"/>
    <cacheHierarchy uniqueName="[All_India_Index_Upto_April236].[Education(Bucket)]" caption="Education(Bucket)" attribute="1" defaultMemberUniqueName="[All_India_Index_Upto_April236].[Education(Bucket)].[All]" allUniqueName="[All_India_Index_Upto_April236].[Education(Bucket)].[All]" dimensionUniqueName="[All_India_Index_Upto_April236]" displayFolder="" count="0" memberValueDatatype="5" unbalanced="0"/>
    <cacheHierarchy uniqueName="[All_India_Index_Upto_April236].[Pan, tobacco and intoxicants]" caption="Pan, tobacco and intoxicants" attribute="1" defaultMemberUniqueName="[All_India_Index_Upto_April236].[Pan, tobacco and intoxicants].[All]" allUniqueName="[All_India_Index_Upto_April236].[Pan, tobacco and intoxicants].[All]" dimensionUniqueName="[All_India_Index_Upto_April236]" displayFolder="" count="0" memberValueDatatype="5" unbalanced="0"/>
    <cacheHierarchy uniqueName="[All_India_Index_Upto_April236].[Personal care and effects]" caption="Personal care and effects" attribute="1" defaultMemberUniqueName="[All_India_Index_Upto_April236].[Personal care and effects].[All]" allUniqueName="[All_India_Index_Upto_April236].[Personal care and effects].[All]" dimensionUniqueName="[All_India_Index_Upto_April236]" displayFolder="" count="0" memberValueDatatype="5" unbalanced="0"/>
    <cacheHierarchy uniqueName="[All_India_Index_Upto_April236].[Luxary(Bucket)]" caption="Luxary(Bucket)" attribute="1" defaultMemberUniqueName="[All_India_Index_Upto_April236].[Luxary(Bucket)].[All]" allUniqueName="[All_India_Index_Upto_April236].[Luxary(Bucket)].[All]" dimensionUniqueName="[All_India_Index_Upto_April236]" displayFolder="" count="0" memberValueDatatype="5" unbalanced="0"/>
    <cacheHierarchy uniqueName="[All_India_Index_Upto_April236].[Recreation and amusement]" caption="Recreation and amusement" attribute="1" defaultMemberUniqueName="[All_India_Index_Upto_April236].[Recreation and amusement].[All]" allUniqueName="[All_India_Index_Upto_April236].[Recreation and amusement].[All]" dimensionUniqueName="[All_India_Index_Upto_April236]" displayFolder="" count="0" memberValueDatatype="5" unbalanced="0"/>
    <cacheHierarchy uniqueName="[All_India_Index_Upto_April236].[Miscellaneous]" caption="Miscellaneous" attribute="1" defaultMemberUniqueName="[All_India_Index_Upto_April236].[Miscellaneous].[All]" allUniqueName="[All_India_Index_Upto_April236].[Miscellaneous].[All]" dimensionUniqueName="[All_India_Index_Upto_April236]" displayFolder="" count="0" memberValueDatatype="5" unbalanced="0"/>
    <cacheHierarchy uniqueName="[All_India_Index_Upto_April236].[Miscellaneous(Bucket)]" caption="Miscellaneous(Bucket)" attribute="1" defaultMemberUniqueName="[All_India_Index_Upto_April236].[Miscellaneous(Bucket)].[All]" allUniqueName="[All_India_Index_Upto_April236].[Miscellaneous(Bucket)].[All]" dimensionUniqueName="[All_India_Index_Upto_April236]" displayFolder="" count="0" memberValueDatatype="5" unbalanced="0"/>
    <cacheHierarchy uniqueName="[All_India_Index_Upto_April236].[General index]" caption="General index" attribute="1" defaultMemberUniqueName="[All_India_Index_Upto_April236].[General index].[All]" allUniqueName="[All_India_Index_Upto_April236].[General index].[All]" dimensionUniqueName="[All_India_Index_Upto_April236]" displayFolder="" count="0" memberValueDatatype="5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Value]" caption="Value" attribute="1" defaultMemberUniqueName="[Table1].[Value].[All]" allUniqueName="[Table1].[Value].[All]" dimensionUniqueName="[Table1]" displayFolder="" count="0" memberValueDatatype="5" unbalanced="0"/>
    <cacheHierarchy uniqueName="[Measures].[__XL_Count All_India_Index_Upto_April236]" caption="__XL_Count All_India_Index_Upto_April236" measure="1" displayFolder="" measureGroup="All_India_Index_Upto_April236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Food &amp; Beverages(bucket)]" caption="Sum of Food &amp; Beverages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ood &amp; Beverages(bucket)]" caption="Average of Food &amp; Beverages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lothing&amp;Footwear(basket)]" caption="Sum of Clothing&amp;Footwear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Clothing&amp;Footwear(basket)]" caption="Average of Clothing&amp;Footwear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Fuel(Basket)]" caption="Sum of Fuel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Fuel(Basket)]" caption="Average of Fuel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Housing(Bucket)]" caption="Sum of Housing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Housing(Bucket)]" caption="Average of Housing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Health(bucket)]" caption="Sum of Health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Health(bucket)]" caption="Average of Health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T&amp;C(basket)]" caption="Sum of T&amp;C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T&amp;C(basket)]" caption="Average of T&amp;C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Education(Bucket)]" caption="Sum of Education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Education(Bucket)]" caption="Average of Education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Luxary(Bucket)]" caption="Sum of Luxary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Luxary(Bucket)]" caption="Average of Luxary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iscellaneous(Bucket)]" caption="Sum of Miscellaneous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Average of Miscellaneous(Bucket)]" caption="Average of Miscellaneous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General index]" caption="Sum of General index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General index]" caption="Average of General index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Cereals and products]" caption="Sum of Cereals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t and fish]" caption="Sum of Meat and fish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gg]" caption="Sum of Egg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ilk and products]" caption="Sum of Milk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ils and fats]" caption="Sum of Oils and fa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Fruits]" caption="Sum of Frui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Vegetables]" caption="Sum of Vegetabl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ulses and products]" caption="Sum of Pulses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ugar and Confectionery]" caption="Sum of Sugar and Confectionery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pices]" caption="Sum of Spic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Non-alcoholic beverages]" caption="Sum of Non-alcoholic beverag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epared meals, snacks, sweets etc.]" caption="Sum of Prepared meals, snacks, sweets etc.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ood and beverages]" caption="Sum of Food and beverag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Cereals and products]" caption="Average of Cereals and products" measure="1" displayFolder="" measureGroup="All_India_Index_Upto_April236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Meat and fish]" caption="Average of Meat and fish" measure="1" displayFolder="" measureGroup="All_India_Index_Upto_April236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Egg]" caption="Average of Egg" measure="1" displayFolder="" measureGroup="All_India_Index_Upto_April236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Milk and products]" caption="Average of Milk and products" measure="1" displayFolder="" measureGroup="All_India_Index_Upto_April236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Fruits]" caption="Average of Fruits" measure="1" displayFolder="" measureGroup="All_India_Index_Upto_April236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egetables]" caption="Average of Vegetables" measure="1" displayFolder="" measureGroup="All_India_Index_Upto_April236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Oils and fats]" caption="Average of Oils and fats" measure="1" displayFolder="" measureGroup="All_India_Index_Upto_April236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ulses and products]" caption="Average of Pulses and products" measure="1" displayFolder="" measureGroup="All_India_Index_Upto_April236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pices]" caption="Average of Spices" measure="1" displayFolder="" measureGroup="All_India_Index_Upto_April236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Non-alcoholic beverages]" caption="Average of Non-alcoholic beverages" measure="1" displayFolder="" measureGroup="All_India_Index_Upto_April236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repared meals, snacks, sweets etc.]" caption="Average of Prepared meals, snacks, sweets etc." measure="1" displayFolder="" measureGroup="All_India_Index_Upto_April236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Food and beverages]" caption="Average of Food and beverages" measure="1" displayFolder="" measureGroup="All_India_Index_Upto_April236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ugar and Confectionery]" caption="Average of Sugar and Confectionery" measure="1" displayFolder="" measureGroup="All_India_Index_Upto_April236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Year]" caption="Sum of Y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ood &amp; Beverages(avg)]" caption="Sum of Food &amp; Beverages(avg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ousehold(avg)]" caption="Sum of Household(avg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Food &amp; Beverages(avg)]" caption="Average of Food &amp; Beverages(avg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ousehold(avg)]" caption="Average of Household(avg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Clothing]" caption="Sum of Clothing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Footwear]" caption="Sum of Footw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lothing and footwear]" caption="Sum of Clothing and footw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Housing]" caption="Sum of Housing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Fuel and light]" caption="Sum of Fuel and light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ousing Clean]" caption="Sum of Housing Clea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Household goods and services]" caption="Sum of Household goods and servic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Health]" caption="Sum of Health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ransport and communication]" caption="Sum of Transport and communicatio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Education]" caption="Sum of Educatio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an, tobacco and intoxicants]" caption="Sum of Pan, tobacco and intoxican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Personal care and effects]" caption="Sum of Personal care and effe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Recreation and amusement]" caption="Sum of Recreation and amusement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Miscellaneous]" caption="Sum of Miscellaneou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Cereals and products]" caption="Count of Cereals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Meat and fish]" caption="Count of Meat and fish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Clothing]" caption="Average of Clothing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Footwear]" caption="Average of Footw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Clothing and footwear]" caption="Average of Clothing and footw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Fuel and light]" caption="Average of Fuel and light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Housing Clean]" caption="Average of Housing Clea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sehold goods and services]" caption="Average of Household goods and servic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Health]" caption="Average of Health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Transport and communication]" caption="Average of Transport and communicatio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Education]" caption="Average of Educatio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Pan, tobacco and intoxicants]" caption="Average of Pan, tobacco and intoxican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Personal care and effects]" caption="Average of Personal care and effe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Recreation and amusement]" caption="Average of Recreation and amusement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Miscellaneous]" caption="Average of Miscellaneou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Value]" caption="Sum of Value" measure="1" displayFolder="" measureGroup="Table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Value]" caption="Average of Value" measure="1" displayFolder="" measureGroup="Table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Year 2]" caption="Sum of Year 2" measure="1" displayFolder="" measureGroup="Table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3">
    <dimension name="All_India_Index_Upto_April236" uniqueName="[All_India_Index_Upto_April236]" caption="All_India_Index_Upto_April236"/>
    <dimension measure="1" name="Measures" uniqueName="[Measures]" caption="Measures"/>
    <dimension name="Table1" uniqueName="[Table1]" caption="Table1"/>
  </dimensions>
  <measureGroups count="2">
    <measureGroup name="All_India_Index_Upto_April236" caption="All_India_Index_Upto_April236"/>
    <measureGroup name="Table1" caption="Table1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ash Chowdhary" refreshedDate="45719.840454050929" backgroundQuery="1" createdVersion="8" refreshedVersion="8" minRefreshableVersion="3" recordCount="0" supportSubquery="1" supportAdvancedDrill="1" xr:uid="{CCCA3884-057B-4804-804C-F50F5D6C3771}">
  <cacheSource type="external" connectionId="4"/>
  <cacheFields count="3">
    <cacheField name="[All_India_Index_Upto_April236].[Year].[Year]" caption="Year" numFmtId="0" hierarchy="1" level="1">
      <sharedItems containsSemiMixedTypes="0" containsString="0" containsNumber="1" containsInteger="1" minValue="2017" maxValue="2023" count="7">
        <n v="2017"/>
        <n v="2018"/>
        <n v="2019"/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All_India_Index_Upto_April236].[Year].&amp;[2017]"/>
            <x15:cachedUniqueName index="1" name="[All_India_Index_Upto_April236].[Year].&amp;[2018]"/>
            <x15:cachedUniqueName index="2" name="[All_India_Index_Upto_April236].[Year].&amp;[2019]"/>
            <x15:cachedUniqueName index="3" name="[All_India_Index_Upto_April236].[Year].&amp;[2020]"/>
            <x15:cachedUniqueName index="4" name="[All_India_Index_Upto_April236].[Year].&amp;[2021]"/>
            <x15:cachedUniqueName index="5" name="[All_India_Index_Upto_April236].[Year].&amp;[2022]"/>
            <x15:cachedUniqueName index="6" name="[All_India_Index_Upto_April236].[Year].&amp;[2023]"/>
          </x15:cachedUniqueNames>
        </ext>
      </extLst>
    </cacheField>
    <cacheField name="[All_India_Index_Upto_April236].[Sector].[Sector]" caption="Sector" numFmtId="0" level="1">
      <sharedItems containsSemiMixedTypes="0" containsNonDate="0" containsString="0"/>
    </cacheField>
    <cacheField name="[Measures].[Average of General index]" caption="Average of General index" numFmtId="0" hierarchy="68" level="32767"/>
  </cacheFields>
  <cacheHierarchies count="132">
    <cacheHierarchy uniqueName="[All_India_Index_Upto_April236].[Sector]" caption="Sector" attribute="1" defaultMemberUniqueName="[All_India_Index_Upto_April236].[Sector].[All]" allUniqueName="[All_India_Index_Upto_April236].[Sector].[All]" dimensionUniqueName="[All_India_Index_Upto_April236]" displayFolder="" count="2" memberValueDatatype="130" unbalanced="0">
      <fieldsUsage count="2">
        <fieldUsage x="-1"/>
        <fieldUsage x="1"/>
      </fieldsUsage>
    </cacheHierarchy>
    <cacheHierarchy uniqueName="[All_India_Index_Upto_April236].[Year]" caption="Year" attribute="1" defaultMemberUniqueName="[All_India_Index_Upto_April236].[Year].[All]" allUniqueName="[All_India_Index_Upto_April236].[Year].[All]" dimensionUniqueName="[All_India_Index_Upto_April236]" displayFolder="" count="2" memberValueDatatype="20" unbalanced="0">
      <fieldsUsage count="2">
        <fieldUsage x="-1"/>
        <fieldUsage x="0"/>
      </fieldsUsage>
    </cacheHierarchy>
    <cacheHierarchy uniqueName="[All_India_Index_Upto_April236].[Month]" caption="Month" attribute="1" defaultMemberUniqueName="[All_India_Index_Upto_April236].[Month].[All]" allUniqueName="[All_India_Index_Upto_April236].[Month].[All]" dimensionUniqueName="[All_India_Index_Upto_April236]" displayFolder="" count="0" memberValueDatatype="130" unbalanced="0"/>
    <cacheHierarchy uniqueName="[All_India_Index_Upto_April236].[Month+Year]" caption="Month+Year" attribute="1" defaultMemberUniqueName="[All_India_Index_Upto_April236].[Month+Year].[All]" allUniqueName="[All_India_Index_Upto_April236].[Month+Year].[All]" dimensionUniqueName="[All_India_Index_Upto_April236]" displayFolder="" count="0" memberValueDatatype="130" unbalanced="0"/>
    <cacheHierarchy uniqueName="[All_India_Index_Upto_April236].[Cereals and products]" caption="Cereals and products" attribute="1" defaultMemberUniqueName="[All_India_Index_Upto_April236].[Cereals and products].[All]" allUniqueName="[All_India_Index_Upto_April236].[Cereals and products].[All]" dimensionUniqueName="[All_India_Index_Upto_April236]" displayFolder="" count="0" memberValueDatatype="5" unbalanced="0"/>
    <cacheHierarchy uniqueName="[All_India_Index_Upto_April236].[Meat and fish]" caption="Meat and fish" attribute="1" defaultMemberUniqueName="[All_India_Index_Upto_April236].[Meat and fish].[All]" allUniqueName="[All_India_Index_Upto_April236].[Meat and fish].[All]" dimensionUniqueName="[All_India_Index_Upto_April236]" displayFolder="" count="0" memberValueDatatype="5" unbalanced="0"/>
    <cacheHierarchy uniqueName="[All_India_Index_Upto_April236].[Egg]" caption="Egg" attribute="1" defaultMemberUniqueName="[All_India_Index_Upto_April236].[Egg].[All]" allUniqueName="[All_India_Index_Upto_April236].[Egg].[All]" dimensionUniqueName="[All_India_Index_Upto_April236]" displayFolder="" count="0" memberValueDatatype="5" unbalanced="0"/>
    <cacheHierarchy uniqueName="[All_India_Index_Upto_April236].[Milk and products]" caption="Milk and products" attribute="1" defaultMemberUniqueName="[All_India_Index_Upto_April236].[Milk and products].[All]" allUniqueName="[All_India_Index_Upto_April236].[Milk and products].[All]" dimensionUniqueName="[All_India_Index_Upto_April236]" displayFolder="" count="0" memberValueDatatype="5" unbalanced="0"/>
    <cacheHierarchy uniqueName="[All_India_Index_Upto_April236].[Oils and fats]" caption="Oils and fats" attribute="1" defaultMemberUniqueName="[All_India_Index_Upto_April236].[Oils and fats].[All]" allUniqueName="[All_India_Index_Upto_April236].[Oils and fats].[All]" dimensionUniqueName="[All_India_Index_Upto_April236]" displayFolder="" count="0" memberValueDatatype="5" unbalanced="0"/>
    <cacheHierarchy uniqueName="[All_India_Index_Upto_April236].[Fruits]" caption="Fruits" attribute="1" defaultMemberUniqueName="[All_India_Index_Upto_April236].[Fruits].[All]" allUniqueName="[All_India_Index_Upto_April236].[Fruits].[All]" dimensionUniqueName="[All_India_Index_Upto_April236]" displayFolder="" count="0" memberValueDatatype="5" unbalanced="0"/>
    <cacheHierarchy uniqueName="[All_India_Index_Upto_April236].[Vegetables]" caption="Vegetables" attribute="1" defaultMemberUniqueName="[All_India_Index_Upto_April236].[Vegetables].[All]" allUniqueName="[All_India_Index_Upto_April236].[Vegetables].[All]" dimensionUniqueName="[All_India_Index_Upto_April236]" displayFolder="" count="0" memberValueDatatype="5" unbalanced="0"/>
    <cacheHierarchy uniqueName="[All_India_Index_Upto_April236].[Pulses and products]" caption="Pulses and products" attribute="1" defaultMemberUniqueName="[All_India_Index_Upto_April236].[Pulses and products].[All]" allUniqueName="[All_India_Index_Upto_April236].[Pulses and products].[All]" dimensionUniqueName="[All_India_Index_Upto_April236]" displayFolder="" count="0" memberValueDatatype="5" unbalanced="0"/>
    <cacheHierarchy uniqueName="[All_India_Index_Upto_April236].[Sugar and Confectionery]" caption="Sugar and Confectionery" attribute="1" defaultMemberUniqueName="[All_India_Index_Upto_April236].[Sugar and Confectionery].[All]" allUniqueName="[All_India_Index_Upto_April236].[Sugar and Confectionery].[All]" dimensionUniqueName="[All_India_Index_Upto_April236]" displayFolder="" count="0" memberValueDatatype="5" unbalanced="0"/>
    <cacheHierarchy uniqueName="[All_India_Index_Upto_April236].[Spices]" caption="Spices" attribute="1" defaultMemberUniqueName="[All_India_Index_Upto_April236].[Spices].[All]" allUniqueName="[All_India_Index_Upto_April236].[Spices].[All]" dimensionUniqueName="[All_India_Index_Upto_April236]" displayFolder="" count="0" memberValueDatatype="5" unbalanced="0"/>
    <cacheHierarchy uniqueName="[All_India_Index_Upto_April236].[Non-alcoholic beverages]" caption="Non-alcoholic beverages" attribute="1" defaultMemberUniqueName="[All_India_Index_Upto_April236].[Non-alcoholic beverages].[All]" allUniqueName="[All_India_Index_Upto_April236].[Non-alcoholic beverages].[All]" dimensionUniqueName="[All_India_Index_Upto_April236]" displayFolder="" count="0" memberValueDatatype="5" unbalanced="0"/>
    <cacheHierarchy uniqueName="[All_India_Index_Upto_April236].[Prepared meals, snacks, sweets etc.]" caption="Prepared meals, snacks, sweets etc." attribute="1" defaultMemberUniqueName="[All_India_Index_Upto_April236].[Prepared meals, snacks, sweets etc.].[All]" allUniqueName="[All_India_Index_Upto_April236].[Prepared meals, snacks, sweets etc.].[All]" dimensionUniqueName="[All_India_Index_Upto_April236]" displayFolder="" count="0" memberValueDatatype="5" unbalanced="0"/>
    <cacheHierarchy uniqueName="[All_India_Index_Upto_April236].[Food and beverages]" caption="Food and beverages" attribute="1" defaultMemberUniqueName="[All_India_Index_Upto_April236].[Food and beverages].[All]" allUniqueName="[All_India_Index_Upto_April236].[Food and beverages].[All]" dimensionUniqueName="[All_India_Index_Upto_April236]" displayFolder="" count="0" memberValueDatatype="5" unbalanced="0"/>
    <cacheHierarchy uniqueName="[All_India_Index_Upto_April236].[Food &amp; Beverages(bucket)]" caption="Food &amp; Beverages(bucket)" attribute="1" defaultMemberUniqueName="[All_India_Index_Upto_April236].[Food &amp; Beverages(bucket)].[All]" allUniqueName="[All_India_Index_Upto_April236].[Food &amp; Beverages(bucket)].[All]" dimensionUniqueName="[All_India_Index_Upto_April236]" displayFolder="" count="0" memberValueDatatype="5" unbalanced="0"/>
    <cacheHierarchy uniqueName="[All_India_Index_Upto_April236].[Food &amp; Beverages(avg)]" caption="Food &amp; Beverages(avg)" attribute="1" defaultMemberUniqueName="[All_India_Index_Upto_April236].[Food &amp; Beverages(avg)].[All]" allUniqueName="[All_India_Index_Upto_April236].[Food &amp; Beverages(avg)].[All]" dimensionUniqueName="[All_India_Index_Upto_April236]" displayFolder="" count="0" memberValueDatatype="5" unbalanced="0"/>
    <cacheHierarchy uniqueName="[All_India_Index_Upto_April236].[Clothing]" caption="Clothing" attribute="1" defaultMemberUniqueName="[All_India_Index_Upto_April236].[Clothing].[All]" allUniqueName="[All_India_Index_Upto_April236].[Clothing].[All]" dimensionUniqueName="[All_India_Index_Upto_April236]" displayFolder="" count="0" memberValueDatatype="5" unbalanced="0"/>
    <cacheHierarchy uniqueName="[All_India_Index_Upto_April236].[Footwear]" caption="Footwear" attribute="1" defaultMemberUniqueName="[All_India_Index_Upto_April236].[Footwear].[All]" allUniqueName="[All_India_Index_Upto_April236].[Footwear].[All]" dimensionUniqueName="[All_India_Index_Upto_April236]" displayFolder="" count="0" memberValueDatatype="5" unbalanced="0"/>
    <cacheHierarchy uniqueName="[All_India_Index_Upto_April236].[Clothing and footwear]" caption="Clothing and footwear" attribute="1" defaultMemberUniqueName="[All_India_Index_Upto_April236].[Clothing and footwear].[All]" allUniqueName="[All_India_Index_Upto_April236].[Clothing and footwear].[All]" dimensionUniqueName="[All_India_Index_Upto_April236]" displayFolder="" count="0" memberValueDatatype="5" unbalanced="0"/>
    <cacheHierarchy uniqueName="[All_India_Index_Upto_April236].[Clothing&amp;Footwear(basket)]" caption="Clothing&amp;Footwear(basket)" attribute="1" defaultMemberUniqueName="[All_India_Index_Upto_April236].[Clothing&amp;Footwear(basket)].[All]" allUniqueName="[All_India_Index_Upto_April236].[Clothing&amp;Footwear(basket)].[All]" dimensionUniqueName="[All_India_Index_Upto_April236]" displayFolder="" count="0" memberValueDatatype="5" unbalanced="0"/>
    <cacheHierarchy uniqueName="[All_India_Index_Upto_April236].[Housing]" caption="Housing" attribute="1" defaultMemberUniqueName="[All_India_Index_Upto_April236].[Housing].[All]" allUniqueName="[All_India_Index_Upto_April236].[Housing].[All]" dimensionUniqueName="[All_India_Index_Upto_April236]" displayFolder="" count="0" memberValueDatatype="5" unbalanced="0"/>
    <cacheHierarchy uniqueName="[All_India_Index_Upto_April236].[Fuel and light]" caption="Fuel and light" attribute="1" defaultMemberUniqueName="[All_India_Index_Upto_April236].[Fuel and light].[All]" allUniqueName="[All_India_Index_Upto_April236].[Fuel and light].[All]" dimensionUniqueName="[All_India_Index_Upto_April236]" displayFolder="" count="0" memberValueDatatype="5" unbalanced="0"/>
    <cacheHierarchy uniqueName="[All_India_Index_Upto_April236].[Fuel(Basket)]" caption="Fuel(Basket)" attribute="1" defaultMemberUniqueName="[All_India_Index_Upto_April236].[Fuel(Basket)].[All]" allUniqueName="[All_India_Index_Upto_April236].[Fuel(Basket)].[All]" dimensionUniqueName="[All_India_Index_Upto_April236]" displayFolder="" count="0" memberValueDatatype="5" unbalanced="0"/>
    <cacheHierarchy uniqueName="[All_India_Index_Upto_April236].[Housing Clean]" caption="Housing Clean" attribute="1" defaultMemberUniqueName="[All_India_Index_Upto_April236].[Housing Clean].[All]" allUniqueName="[All_India_Index_Upto_April236].[Housing Clean].[All]" dimensionUniqueName="[All_India_Index_Upto_April236]" displayFolder="" count="0" memberValueDatatype="5" unbalanced="0"/>
    <cacheHierarchy uniqueName="[All_India_Index_Upto_April236].[Household goods and services]" caption="Household goods and services" attribute="1" defaultMemberUniqueName="[All_India_Index_Upto_April236].[Household goods and services].[All]" allUniqueName="[All_India_Index_Upto_April236].[Household goods and services].[All]" dimensionUniqueName="[All_India_Index_Upto_April236]" displayFolder="" count="0" memberValueDatatype="5" unbalanced="0"/>
    <cacheHierarchy uniqueName="[All_India_Index_Upto_April236].[Housing(Bucket)]" caption="Housing(Bucket)" attribute="1" defaultMemberUniqueName="[All_India_Index_Upto_April236].[Housing(Bucket)].[All]" allUniqueName="[All_India_Index_Upto_April236].[Housing(Bucket)].[All]" dimensionUniqueName="[All_India_Index_Upto_April236]" displayFolder="" count="0" memberValueDatatype="5" unbalanced="0"/>
    <cacheHierarchy uniqueName="[All_India_Index_Upto_April236].[Household(avg)]" caption="Household(avg)" attribute="1" defaultMemberUniqueName="[All_India_Index_Upto_April236].[Household(avg)].[All]" allUniqueName="[All_India_Index_Upto_April236].[Household(avg)].[All]" dimensionUniqueName="[All_India_Index_Upto_April236]" displayFolder="" count="0" memberValueDatatype="5" unbalanced="0"/>
    <cacheHierarchy uniqueName="[All_India_Index_Upto_April236].[Health]" caption="Health" attribute="1" defaultMemberUniqueName="[All_India_Index_Upto_April236].[Health].[All]" allUniqueName="[All_India_Index_Upto_April236].[Health].[All]" dimensionUniqueName="[All_India_Index_Upto_April236]" displayFolder="" count="0" memberValueDatatype="5" unbalanced="0"/>
    <cacheHierarchy uniqueName="[All_India_Index_Upto_April236].[Health(bucket)]" caption="Health(bucket)" attribute="1" defaultMemberUniqueName="[All_India_Index_Upto_April236].[Health(bucket)].[All]" allUniqueName="[All_India_Index_Upto_April236].[Health(bucket)].[All]" dimensionUniqueName="[All_India_Index_Upto_April236]" displayFolder="" count="0" memberValueDatatype="5" unbalanced="0"/>
    <cacheHierarchy uniqueName="[All_India_Index_Upto_April236].[Transport and communication]" caption="Transport and communication" attribute="1" defaultMemberUniqueName="[All_India_Index_Upto_April236].[Transport and communication].[All]" allUniqueName="[All_India_Index_Upto_April236].[Transport and communication].[All]" dimensionUniqueName="[All_India_Index_Upto_April236]" displayFolder="" count="0" memberValueDatatype="5" unbalanced="0"/>
    <cacheHierarchy uniqueName="[All_India_Index_Upto_April236].[T&amp;C(basket)]" caption="T&amp;C(basket)" attribute="1" defaultMemberUniqueName="[All_India_Index_Upto_April236].[T&amp;C(basket)].[All]" allUniqueName="[All_India_Index_Upto_April236].[T&amp;C(basket)].[All]" dimensionUniqueName="[All_India_Index_Upto_April236]" displayFolder="" count="0" memberValueDatatype="5" unbalanced="0"/>
    <cacheHierarchy uniqueName="[All_India_Index_Upto_April236].[Education]" caption="Education" attribute="1" defaultMemberUniqueName="[All_India_Index_Upto_April236].[Education].[All]" allUniqueName="[All_India_Index_Upto_April236].[Education].[All]" dimensionUniqueName="[All_India_Index_Upto_April236]" displayFolder="" count="0" memberValueDatatype="5" unbalanced="0"/>
    <cacheHierarchy uniqueName="[All_India_Index_Upto_April236].[Education(Bucket)]" caption="Education(Bucket)" attribute="1" defaultMemberUniqueName="[All_India_Index_Upto_April236].[Education(Bucket)].[All]" allUniqueName="[All_India_Index_Upto_April236].[Education(Bucket)].[All]" dimensionUniqueName="[All_India_Index_Upto_April236]" displayFolder="" count="0" memberValueDatatype="5" unbalanced="0"/>
    <cacheHierarchy uniqueName="[All_India_Index_Upto_April236].[Pan, tobacco and intoxicants]" caption="Pan, tobacco and intoxicants" attribute="1" defaultMemberUniqueName="[All_India_Index_Upto_April236].[Pan, tobacco and intoxicants].[All]" allUniqueName="[All_India_Index_Upto_April236].[Pan, tobacco and intoxicants].[All]" dimensionUniqueName="[All_India_Index_Upto_April236]" displayFolder="" count="0" memberValueDatatype="5" unbalanced="0"/>
    <cacheHierarchy uniqueName="[All_India_Index_Upto_April236].[Personal care and effects]" caption="Personal care and effects" attribute="1" defaultMemberUniqueName="[All_India_Index_Upto_April236].[Personal care and effects].[All]" allUniqueName="[All_India_Index_Upto_April236].[Personal care and effects].[All]" dimensionUniqueName="[All_India_Index_Upto_April236]" displayFolder="" count="0" memberValueDatatype="5" unbalanced="0"/>
    <cacheHierarchy uniqueName="[All_India_Index_Upto_April236].[Luxary(Bucket)]" caption="Luxary(Bucket)" attribute="1" defaultMemberUniqueName="[All_India_Index_Upto_April236].[Luxary(Bucket)].[All]" allUniqueName="[All_India_Index_Upto_April236].[Luxary(Bucket)].[All]" dimensionUniqueName="[All_India_Index_Upto_April236]" displayFolder="" count="0" memberValueDatatype="5" unbalanced="0"/>
    <cacheHierarchy uniqueName="[All_India_Index_Upto_April236].[Recreation and amusement]" caption="Recreation and amusement" attribute="1" defaultMemberUniqueName="[All_India_Index_Upto_April236].[Recreation and amusement].[All]" allUniqueName="[All_India_Index_Upto_April236].[Recreation and amusement].[All]" dimensionUniqueName="[All_India_Index_Upto_April236]" displayFolder="" count="0" memberValueDatatype="5" unbalanced="0"/>
    <cacheHierarchy uniqueName="[All_India_Index_Upto_April236].[Miscellaneous]" caption="Miscellaneous" attribute="1" defaultMemberUniqueName="[All_India_Index_Upto_April236].[Miscellaneous].[All]" allUniqueName="[All_India_Index_Upto_April236].[Miscellaneous].[All]" dimensionUniqueName="[All_India_Index_Upto_April236]" displayFolder="" count="0" memberValueDatatype="5" unbalanced="0"/>
    <cacheHierarchy uniqueName="[All_India_Index_Upto_April236].[Miscellaneous(Bucket)]" caption="Miscellaneous(Bucket)" attribute="1" defaultMemberUniqueName="[All_India_Index_Upto_April236].[Miscellaneous(Bucket)].[All]" allUniqueName="[All_India_Index_Upto_April236].[Miscellaneous(Bucket)].[All]" dimensionUniqueName="[All_India_Index_Upto_April236]" displayFolder="" count="0" memberValueDatatype="5" unbalanced="0"/>
    <cacheHierarchy uniqueName="[All_India_Index_Upto_April236].[General index]" caption="General index" attribute="1" defaultMemberUniqueName="[All_India_Index_Upto_April236].[General index].[All]" allUniqueName="[All_India_Index_Upto_April236].[General index].[All]" dimensionUniqueName="[All_India_Index_Upto_April236]" displayFolder="" count="0" memberValueDatatype="5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Value]" caption="Value" attribute="1" defaultMemberUniqueName="[Table1].[Value].[All]" allUniqueName="[Table1].[Value].[All]" dimensionUniqueName="[Table1]" displayFolder="" count="0" memberValueDatatype="5" unbalanced="0"/>
    <cacheHierarchy uniqueName="[Measures].[__XL_Count All_India_Index_Upto_April236]" caption="__XL_Count All_India_Index_Upto_April236" measure="1" displayFolder="" measureGroup="All_India_Index_Upto_April236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Food &amp; Beverages(bucket)]" caption="Sum of Food &amp; Beverages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ood &amp; Beverages(bucket)]" caption="Average of Food &amp; Beverages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lothing&amp;Footwear(basket)]" caption="Sum of Clothing&amp;Footwear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Clothing&amp;Footwear(basket)]" caption="Average of Clothing&amp;Footwear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Fuel(Basket)]" caption="Sum of Fuel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Fuel(Basket)]" caption="Average of Fuel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Housing(Bucket)]" caption="Sum of Housing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Housing(Bucket)]" caption="Average of Housing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Health(bucket)]" caption="Sum of Health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Health(bucket)]" caption="Average of Health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T&amp;C(basket)]" caption="Sum of T&amp;C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T&amp;C(basket)]" caption="Average of T&amp;C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Education(Bucket)]" caption="Sum of Education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Education(Bucket)]" caption="Average of Education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Luxary(Bucket)]" caption="Sum of Luxary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Luxary(Bucket)]" caption="Average of Luxary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iscellaneous(Bucket)]" caption="Sum of Miscellaneous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Average of Miscellaneous(Bucket)]" caption="Average of Miscellaneous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General index]" caption="Sum of General index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General index]" caption="Average of General index" measure="1" displayFolder="" measureGroup="All_India_Index_Upto_April236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Cereals and products]" caption="Sum of Cereals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t and fish]" caption="Sum of Meat and fish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gg]" caption="Sum of Egg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ilk and products]" caption="Sum of Milk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ils and fats]" caption="Sum of Oils and fa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Fruits]" caption="Sum of Frui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Vegetables]" caption="Sum of Vegetabl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ulses and products]" caption="Sum of Pulses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ugar and Confectionery]" caption="Sum of Sugar and Confectionery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pices]" caption="Sum of Spic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Non-alcoholic beverages]" caption="Sum of Non-alcoholic beverag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epared meals, snacks, sweets etc.]" caption="Sum of Prepared meals, snacks, sweets etc.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ood and beverages]" caption="Sum of Food and beverag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Cereals and products]" caption="Average of Cereals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Meat and fish]" caption="Average of Meat and fish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Egg]" caption="Average of Egg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Milk and products]" caption="Average of Milk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Fruits]" caption="Average of Frui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egetables]" caption="Average of Vegetabl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Oils and fats]" caption="Average of Oils and fa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ulses and products]" caption="Average of Pulses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pices]" caption="Average of Spic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Non-alcoholic beverages]" caption="Average of Non-alcoholic beverag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repared meals, snacks, sweets etc.]" caption="Average of Prepared meals, snacks, sweets etc.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Food and beverages]" caption="Average of Food and beverag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ugar and Confectionery]" caption="Average of Sugar and Confectionery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Year]" caption="Sum of Y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ood &amp; Beverages(avg)]" caption="Sum of Food &amp; Beverages(avg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ousehold(avg)]" caption="Sum of Household(avg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Food &amp; Beverages(avg)]" caption="Average of Food &amp; Beverages(avg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ousehold(avg)]" caption="Average of Household(avg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Clothing]" caption="Sum of Clothing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Footwear]" caption="Sum of Footw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lothing and footwear]" caption="Sum of Clothing and footw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Housing]" caption="Sum of Housing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Fuel and light]" caption="Sum of Fuel and light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ousing Clean]" caption="Sum of Housing Clea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Household goods and services]" caption="Sum of Household goods and servic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Health]" caption="Sum of Health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ransport and communication]" caption="Sum of Transport and communicatio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Education]" caption="Sum of Educatio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an, tobacco and intoxicants]" caption="Sum of Pan, tobacco and intoxican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Personal care and effects]" caption="Sum of Personal care and effe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Recreation and amusement]" caption="Sum of Recreation and amusement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Miscellaneous]" caption="Sum of Miscellaneou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Cereals and products]" caption="Count of Cereals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Meat and fish]" caption="Count of Meat and fish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Clothing]" caption="Average of Clothing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Footwear]" caption="Average of Footw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Clothing and footwear]" caption="Average of Clothing and footw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Fuel and light]" caption="Average of Fuel and light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Housing Clean]" caption="Average of Housing Clea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sehold goods and services]" caption="Average of Household goods and servic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Health]" caption="Average of Health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Transport and communication]" caption="Average of Transport and communicatio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Education]" caption="Average of Educatio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Pan, tobacco and intoxicants]" caption="Average of Pan, tobacco and intoxican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Personal care and effects]" caption="Average of Personal care and effe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Recreation and amusement]" caption="Average of Recreation and amusement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Miscellaneous]" caption="Average of Miscellaneou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Value]" caption="Sum of Value" measure="1" displayFolder="" measureGroup="Table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Value]" caption="Average of Value" measure="1" displayFolder="" measureGroup="Table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Year 2]" caption="Sum of Year 2" measure="1" displayFolder="" measureGroup="Table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3">
    <dimension name="All_India_Index_Upto_April236" uniqueName="[All_India_Index_Upto_April236]" caption="All_India_Index_Upto_April236"/>
    <dimension measure="1" name="Measures" uniqueName="[Measures]" caption="Measures"/>
    <dimension name="Table1" uniqueName="[Table1]" caption="Table1"/>
  </dimensions>
  <measureGroups count="2">
    <measureGroup name="All_India_Index_Upto_April236" caption="All_India_Index_Upto_April236"/>
    <measureGroup name="Table1" caption="Table1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ash Chowdhary" refreshedDate="45773.885185995372" backgroundQuery="1" createdVersion="8" refreshedVersion="8" minRefreshableVersion="3" recordCount="0" supportSubquery="1" supportAdvancedDrill="1" xr:uid="{F5BBBB22-88E5-4BD9-8427-13ABBDFBB6F9}">
  <cacheSource type="external" connectionId="4"/>
  <cacheFields count="3">
    <cacheField name="[Table1].[Month].[Month]" caption="Month" numFmtId="0" hierarchy="44" level="1">
      <sharedItems containsSemiMixedTypes="0" containsNonDate="0" containsString="0"/>
    </cacheField>
    <cacheField name="[Table1].[Year].[Year]" caption="Year" numFmtId="0" hierarchy="43" level="1">
      <sharedItems containsSemiMixedTypes="0" containsString="0" containsNumber="1" containsInteger="1" minValue="2021" maxValue="2023" count="3"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21]"/>
            <x15:cachedUniqueName index="1" name="[Table1].[Year].&amp;[2022]"/>
            <x15:cachedUniqueName index="2" name="[Table1].[Year].&amp;[2023]"/>
          </x15:cachedUniqueNames>
        </ext>
      </extLst>
    </cacheField>
    <cacheField name="[Measures].[Average of Value]" caption="Average of Value" numFmtId="0" hierarchy="130" level="32767"/>
  </cacheFields>
  <cacheHierarchies count="132">
    <cacheHierarchy uniqueName="[All_India_Index_Upto_April236].[Sector]" caption="Sector" attribute="1" defaultMemberUniqueName="[All_India_Index_Upto_April236].[Sector].[All]" allUniqueName="[All_India_Index_Upto_April236].[Sector].[All]" dimensionUniqueName="[All_India_Index_Upto_April236]" displayFolder="" count="0" memberValueDatatype="130" unbalanced="0"/>
    <cacheHierarchy uniqueName="[All_India_Index_Upto_April236].[Year]" caption="Year" attribute="1" defaultMemberUniqueName="[All_India_Index_Upto_April236].[Year].[All]" allUniqueName="[All_India_Index_Upto_April236].[Year].[All]" dimensionUniqueName="[All_India_Index_Upto_April236]" displayFolder="" count="0" memberValueDatatype="20" unbalanced="0"/>
    <cacheHierarchy uniqueName="[All_India_Index_Upto_April236].[Month]" caption="Month" attribute="1" defaultMemberUniqueName="[All_India_Index_Upto_April236].[Month].[All]" allUniqueName="[All_India_Index_Upto_April236].[Month].[All]" dimensionUniqueName="[All_India_Index_Upto_April236]" displayFolder="" count="0" memberValueDatatype="130" unbalanced="0"/>
    <cacheHierarchy uniqueName="[All_India_Index_Upto_April236].[Month+Year]" caption="Month+Year" attribute="1" defaultMemberUniqueName="[All_India_Index_Upto_April236].[Month+Year].[All]" allUniqueName="[All_India_Index_Upto_April236].[Month+Year].[All]" dimensionUniqueName="[All_India_Index_Upto_April236]" displayFolder="" count="0" memberValueDatatype="130" unbalanced="0"/>
    <cacheHierarchy uniqueName="[All_India_Index_Upto_April236].[Cereals and products]" caption="Cereals and products" attribute="1" defaultMemberUniqueName="[All_India_Index_Upto_April236].[Cereals and products].[All]" allUniqueName="[All_India_Index_Upto_April236].[Cereals and products].[All]" dimensionUniqueName="[All_India_Index_Upto_April236]" displayFolder="" count="0" memberValueDatatype="5" unbalanced="0"/>
    <cacheHierarchy uniqueName="[All_India_Index_Upto_April236].[Meat and fish]" caption="Meat and fish" attribute="1" defaultMemberUniqueName="[All_India_Index_Upto_April236].[Meat and fish].[All]" allUniqueName="[All_India_Index_Upto_April236].[Meat and fish].[All]" dimensionUniqueName="[All_India_Index_Upto_April236]" displayFolder="" count="0" memberValueDatatype="5" unbalanced="0"/>
    <cacheHierarchy uniqueName="[All_India_Index_Upto_April236].[Egg]" caption="Egg" attribute="1" defaultMemberUniqueName="[All_India_Index_Upto_April236].[Egg].[All]" allUniqueName="[All_India_Index_Upto_April236].[Egg].[All]" dimensionUniqueName="[All_India_Index_Upto_April236]" displayFolder="" count="0" memberValueDatatype="5" unbalanced="0"/>
    <cacheHierarchy uniqueName="[All_India_Index_Upto_April236].[Milk and products]" caption="Milk and products" attribute="1" defaultMemberUniqueName="[All_India_Index_Upto_April236].[Milk and products].[All]" allUniqueName="[All_India_Index_Upto_April236].[Milk and products].[All]" dimensionUniqueName="[All_India_Index_Upto_April236]" displayFolder="" count="0" memberValueDatatype="5" unbalanced="0"/>
    <cacheHierarchy uniqueName="[All_India_Index_Upto_April236].[Oils and fats]" caption="Oils and fats" attribute="1" defaultMemberUniqueName="[All_India_Index_Upto_April236].[Oils and fats].[All]" allUniqueName="[All_India_Index_Upto_April236].[Oils and fats].[All]" dimensionUniqueName="[All_India_Index_Upto_April236]" displayFolder="" count="0" memberValueDatatype="5" unbalanced="0"/>
    <cacheHierarchy uniqueName="[All_India_Index_Upto_April236].[Fruits]" caption="Fruits" attribute="1" defaultMemberUniqueName="[All_India_Index_Upto_April236].[Fruits].[All]" allUniqueName="[All_India_Index_Upto_April236].[Fruits].[All]" dimensionUniqueName="[All_India_Index_Upto_April236]" displayFolder="" count="0" memberValueDatatype="5" unbalanced="0"/>
    <cacheHierarchy uniqueName="[All_India_Index_Upto_April236].[Vegetables]" caption="Vegetables" attribute="1" defaultMemberUniqueName="[All_India_Index_Upto_April236].[Vegetables].[All]" allUniqueName="[All_India_Index_Upto_April236].[Vegetables].[All]" dimensionUniqueName="[All_India_Index_Upto_April236]" displayFolder="" count="0" memberValueDatatype="5" unbalanced="0"/>
    <cacheHierarchy uniqueName="[All_India_Index_Upto_April236].[Pulses and products]" caption="Pulses and products" attribute="1" defaultMemberUniqueName="[All_India_Index_Upto_April236].[Pulses and products].[All]" allUniqueName="[All_India_Index_Upto_April236].[Pulses and products].[All]" dimensionUniqueName="[All_India_Index_Upto_April236]" displayFolder="" count="0" memberValueDatatype="5" unbalanced="0"/>
    <cacheHierarchy uniqueName="[All_India_Index_Upto_April236].[Sugar and Confectionery]" caption="Sugar and Confectionery" attribute="1" defaultMemberUniqueName="[All_India_Index_Upto_April236].[Sugar and Confectionery].[All]" allUniqueName="[All_India_Index_Upto_April236].[Sugar and Confectionery].[All]" dimensionUniqueName="[All_India_Index_Upto_April236]" displayFolder="" count="0" memberValueDatatype="5" unbalanced="0"/>
    <cacheHierarchy uniqueName="[All_India_Index_Upto_April236].[Spices]" caption="Spices" attribute="1" defaultMemberUniqueName="[All_India_Index_Upto_April236].[Spices].[All]" allUniqueName="[All_India_Index_Upto_April236].[Spices].[All]" dimensionUniqueName="[All_India_Index_Upto_April236]" displayFolder="" count="0" memberValueDatatype="5" unbalanced="0"/>
    <cacheHierarchy uniqueName="[All_India_Index_Upto_April236].[Non-alcoholic beverages]" caption="Non-alcoholic beverages" attribute="1" defaultMemberUniqueName="[All_India_Index_Upto_April236].[Non-alcoholic beverages].[All]" allUniqueName="[All_India_Index_Upto_April236].[Non-alcoholic beverages].[All]" dimensionUniqueName="[All_India_Index_Upto_April236]" displayFolder="" count="0" memberValueDatatype="5" unbalanced="0"/>
    <cacheHierarchy uniqueName="[All_India_Index_Upto_April236].[Prepared meals, snacks, sweets etc.]" caption="Prepared meals, snacks, sweets etc." attribute="1" defaultMemberUniqueName="[All_India_Index_Upto_April236].[Prepared meals, snacks, sweets etc.].[All]" allUniqueName="[All_India_Index_Upto_April236].[Prepared meals, snacks, sweets etc.].[All]" dimensionUniqueName="[All_India_Index_Upto_April236]" displayFolder="" count="0" memberValueDatatype="5" unbalanced="0"/>
    <cacheHierarchy uniqueName="[All_India_Index_Upto_April236].[Food and beverages]" caption="Food and beverages" attribute="1" defaultMemberUniqueName="[All_India_Index_Upto_April236].[Food and beverages].[All]" allUniqueName="[All_India_Index_Upto_April236].[Food and beverages].[All]" dimensionUniqueName="[All_India_Index_Upto_April236]" displayFolder="" count="0" memberValueDatatype="5" unbalanced="0"/>
    <cacheHierarchy uniqueName="[All_India_Index_Upto_April236].[Food &amp; Beverages(bucket)]" caption="Food &amp; Beverages(bucket)" attribute="1" defaultMemberUniqueName="[All_India_Index_Upto_April236].[Food &amp; Beverages(bucket)].[All]" allUniqueName="[All_India_Index_Upto_April236].[Food &amp; Beverages(bucket)].[All]" dimensionUniqueName="[All_India_Index_Upto_April236]" displayFolder="" count="0" memberValueDatatype="5" unbalanced="0"/>
    <cacheHierarchy uniqueName="[All_India_Index_Upto_April236].[Food &amp; Beverages(avg)]" caption="Food &amp; Beverages(avg)" attribute="1" defaultMemberUniqueName="[All_India_Index_Upto_April236].[Food &amp; Beverages(avg)].[All]" allUniqueName="[All_India_Index_Upto_April236].[Food &amp; Beverages(avg)].[All]" dimensionUniqueName="[All_India_Index_Upto_April236]" displayFolder="" count="0" memberValueDatatype="5" unbalanced="0"/>
    <cacheHierarchy uniqueName="[All_India_Index_Upto_April236].[Clothing]" caption="Clothing" attribute="1" defaultMemberUniqueName="[All_India_Index_Upto_April236].[Clothing].[All]" allUniqueName="[All_India_Index_Upto_April236].[Clothing].[All]" dimensionUniqueName="[All_India_Index_Upto_April236]" displayFolder="" count="0" memberValueDatatype="5" unbalanced="0"/>
    <cacheHierarchy uniqueName="[All_India_Index_Upto_April236].[Footwear]" caption="Footwear" attribute="1" defaultMemberUniqueName="[All_India_Index_Upto_April236].[Footwear].[All]" allUniqueName="[All_India_Index_Upto_April236].[Footwear].[All]" dimensionUniqueName="[All_India_Index_Upto_April236]" displayFolder="" count="0" memberValueDatatype="5" unbalanced="0"/>
    <cacheHierarchy uniqueName="[All_India_Index_Upto_April236].[Clothing and footwear]" caption="Clothing and footwear" attribute="1" defaultMemberUniqueName="[All_India_Index_Upto_April236].[Clothing and footwear].[All]" allUniqueName="[All_India_Index_Upto_April236].[Clothing and footwear].[All]" dimensionUniqueName="[All_India_Index_Upto_April236]" displayFolder="" count="0" memberValueDatatype="5" unbalanced="0"/>
    <cacheHierarchy uniqueName="[All_India_Index_Upto_April236].[Clothing&amp;Footwear(basket)]" caption="Clothing&amp;Footwear(basket)" attribute="1" defaultMemberUniqueName="[All_India_Index_Upto_April236].[Clothing&amp;Footwear(basket)].[All]" allUniqueName="[All_India_Index_Upto_April236].[Clothing&amp;Footwear(basket)].[All]" dimensionUniqueName="[All_India_Index_Upto_April236]" displayFolder="" count="0" memberValueDatatype="5" unbalanced="0"/>
    <cacheHierarchy uniqueName="[All_India_Index_Upto_April236].[Housing]" caption="Housing" attribute="1" defaultMemberUniqueName="[All_India_Index_Upto_April236].[Housing].[All]" allUniqueName="[All_India_Index_Upto_April236].[Housing].[All]" dimensionUniqueName="[All_India_Index_Upto_April236]" displayFolder="" count="0" memberValueDatatype="5" unbalanced="0"/>
    <cacheHierarchy uniqueName="[All_India_Index_Upto_April236].[Fuel and light]" caption="Fuel and light" attribute="1" defaultMemberUniqueName="[All_India_Index_Upto_April236].[Fuel and light].[All]" allUniqueName="[All_India_Index_Upto_April236].[Fuel and light].[All]" dimensionUniqueName="[All_India_Index_Upto_April236]" displayFolder="" count="0" memberValueDatatype="5" unbalanced="0"/>
    <cacheHierarchy uniqueName="[All_India_Index_Upto_April236].[Fuel(Basket)]" caption="Fuel(Basket)" attribute="1" defaultMemberUniqueName="[All_India_Index_Upto_April236].[Fuel(Basket)].[All]" allUniqueName="[All_India_Index_Upto_April236].[Fuel(Basket)].[All]" dimensionUniqueName="[All_India_Index_Upto_April236]" displayFolder="" count="0" memberValueDatatype="5" unbalanced="0"/>
    <cacheHierarchy uniqueName="[All_India_Index_Upto_April236].[Housing Clean]" caption="Housing Clean" attribute="1" defaultMemberUniqueName="[All_India_Index_Upto_April236].[Housing Clean].[All]" allUniqueName="[All_India_Index_Upto_April236].[Housing Clean].[All]" dimensionUniqueName="[All_India_Index_Upto_April236]" displayFolder="" count="0" memberValueDatatype="5" unbalanced="0"/>
    <cacheHierarchy uniqueName="[All_India_Index_Upto_April236].[Household goods and services]" caption="Household goods and services" attribute="1" defaultMemberUniqueName="[All_India_Index_Upto_April236].[Household goods and services].[All]" allUniqueName="[All_India_Index_Upto_April236].[Household goods and services].[All]" dimensionUniqueName="[All_India_Index_Upto_April236]" displayFolder="" count="0" memberValueDatatype="5" unbalanced="0"/>
    <cacheHierarchy uniqueName="[All_India_Index_Upto_April236].[Housing(Bucket)]" caption="Housing(Bucket)" attribute="1" defaultMemberUniqueName="[All_India_Index_Upto_April236].[Housing(Bucket)].[All]" allUniqueName="[All_India_Index_Upto_April236].[Housing(Bucket)].[All]" dimensionUniqueName="[All_India_Index_Upto_April236]" displayFolder="" count="0" memberValueDatatype="5" unbalanced="0"/>
    <cacheHierarchy uniqueName="[All_India_Index_Upto_April236].[Household(avg)]" caption="Household(avg)" attribute="1" defaultMemberUniqueName="[All_India_Index_Upto_April236].[Household(avg)].[All]" allUniqueName="[All_India_Index_Upto_April236].[Household(avg)].[All]" dimensionUniqueName="[All_India_Index_Upto_April236]" displayFolder="" count="0" memberValueDatatype="5" unbalanced="0"/>
    <cacheHierarchy uniqueName="[All_India_Index_Upto_April236].[Health]" caption="Health" attribute="1" defaultMemberUniqueName="[All_India_Index_Upto_April236].[Health].[All]" allUniqueName="[All_India_Index_Upto_April236].[Health].[All]" dimensionUniqueName="[All_India_Index_Upto_April236]" displayFolder="" count="0" memberValueDatatype="5" unbalanced="0"/>
    <cacheHierarchy uniqueName="[All_India_Index_Upto_April236].[Health(bucket)]" caption="Health(bucket)" attribute="1" defaultMemberUniqueName="[All_India_Index_Upto_April236].[Health(bucket)].[All]" allUniqueName="[All_India_Index_Upto_April236].[Health(bucket)].[All]" dimensionUniqueName="[All_India_Index_Upto_April236]" displayFolder="" count="0" memberValueDatatype="5" unbalanced="0"/>
    <cacheHierarchy uniqueName="[All_India_Index_Upto_April236].[Transport and communication]" caption="Transport and communication" attribute="1" defaultMemberUniqueName="[All_India_Index_Upto_April236].[Transport and communication].[All]" allUniqueName="[All_India_Index_Upto_April236].[Transport and communication].[All]" dimensionUniqueName="[All_India_Index_Upto_April236]" displayFolder="" count="0" memberValueDatatype="5" unbalanced="0"/>
    <cacheHierarchy uniqueName="[All_India_Index_Upto_April236].[T&amp;C(basket)]" caption="T&amp;C(basket)" attribute="1" defaultMemberUniqueName="[All_India_Index_Upto_April236].[T&amp;C(basket)].[All]" allUniqueName="[All_India_Index_Upto_April236].[T&amp;C(basket)].[All]" dimensionUniqueName="[All_India_Index_Upto_April236]" displayFolder="" count="0" memberValueDatatype="5" unbalanced="0"/>
    <cacheHierarchy uniqueName="[All_India_Index_Upto_April236].[Education]" caption="Education" attribute="1" defaultMemberUniqueName="[All_India_Index_Upto_April236].[Education].[All]" allUniqueName="[All_India_Index_Upto_April236].[Education].[All]" dimensionUniqueName="[All_India_Index_Upto_April236]" displayFolder="" count="0" memberValueDatatype="5" unbalanced="0"/>
    <cacheHierarchy uniqueName="[All_India_Index_Upto_April236].[Education(Bucket)]" caption="Education(Bucket)" attribute="1" defaultMemberUniqueName="[All_India_Index_Upto_April236].[Education(Bucket)].[All]" allUniqueName="[All_India_Index_Upto_April236].[Education(Bucket)].[All]" dimensionUniqueName="[All_India_Index_Upto_April236]" displayFolder="" count="0" memberValueDatatype="5" unbalanced="0"/>
    <cacheHierarchy uniqueName="[All_India_Index_Upto_April236].[Pan, tobacco and intoxicants]" caption="Pan, tobacco and intoxicants" attribute="1" defaultMemberUniqueName="[All_India_Index_Upto_April236].[Pan, tobacco and intoxicants].[All]" allUniqueName="[All_India_Index_Upto_April236].[Pan, tobacco and intoxicants].[All]" dimensionUniqueName="[All_India_Index_Upto_April236]" displayFolder="" count="0" memberValueDatatype="5" unbalanced="0"/>
    <cacheHierarchy uniqueName="[All_India_Index_Upto_April236].[Personal care and effects]" caption="Personal care and effects" attribute="1" defaultMemberUniqueName="[All_India_Index_Upto_April236].[Personal care and effects].[All]" allUniqueName="[All_India_Index_Upto_April236].[Personal care and effects].[All]" dimensionUniqueName="[All_India_Index_Upto_April236]" displayFolder="" count="0" memberValueDatatype="5" unbalanced="0"/>
    <cacheHierarchy uniqueName="[All_India_Index_Upto_April236].[Luxary(Bucket)]" caption="Luxary(Bucket)" attribute="1" defaultMemberUniqueName="[All_India_Index_Upto_April236].[Luxary(Bucket)].[All]" allUniqueName="[All_India_Index_Upto_April236].[Luxary(Bucket)].[All]" dimensionUniqueName="[All_India_Index_Upto_April236]" displayFolder="" count="0" memberValueDatatype="5" unbalanced="0"/>
    <cacheHierarchy uniqueName="[All_India_Index_Upto_April236].[Recreation and amusement]" caption="Recreation and amusement" attribute="1" defaultMemberUniqueName="[All_India_Index_Upto_April236].[Recreation and amusement].[All]" allUniqueName="[All_India_Index_Upto_April236].[Recreation and amusement].[All]" dimensionUniqueName="[All_India_Index_Upto_April236]" displayFolder="" count="0" memberValueDatatype="5" unbalanced="0"/>
    <cacheHierarchy uniqueName="[All_India_Index_Upto_April236].[Miscellaneous]" caption="Miscellaneous" attribute="1" defaultMemberUniqueName="[All_India_Index_Upto_April236].[Miscellaneous].[All]" allUniqueName="[All_India_Index_Upto_April236].[Miscellaneous].[All]" dimensionUniqueName="[All_India_Index_Upto_April236]" displayFolder="" count="0" memberValueDatatype="5" unbalanced="0"/>
    <cacheHierarchy uniqueName="[All_India_Index_Upto_April236].[Miscellaneous(Bucket)]" caption="Miscellaneous(Bucket)" attribute="1" defaultMemberUniqueName="[All_India_Index_Upto_April236].[Miscellaneous(Bucket)].[All]" allUniqueName="[All_India_Index_Upto_April236].[Miscellaneous(Bucket)].[All]" dimensionUniqueName="[All_India_Index_Upto_April236]" displayFolder="" count="0" memberValueDatatype="5" unbalanced="0"/>
    <cacheHierarchy uniqueName="[All_India_Index_Upto_April236].[General index]" caption="General index" attribute="1" defaultMemberUniqueName="[All_India_Index_Upto_April236].[General index].[All]" allUniqueName="[All_India_Index_Upto_April236].[General index].[All]" dimensionUniqueName="[All_India_Index_Upto_April236]" displayFolder="" count="0" memberValueDatatype="5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1"/>
      </fieldsUsage>
    </cacheHierarchy>
    <cacheHierarchy uniqueName="[Table1].[Month]" caption="Month" attribute="1" defaultMemberUniqueName="[Table1].[Month].[All]" allUniqueName="[Table1].[Month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Value]" caption="Value" attribute="1" defaultMemberUniqueName="[Table1].[Value].[All]" allUniqueName="[Table1].[Value].[All]" dimensionUniqueName="[Table1]" displayFolder="" count="2" memberValueDatatype="5" unbalanced="0"/>
    <cacheHierarchy uniqueName="[Measures].[__XL_Count All_India_Index_Upto_April236]" caption="__XL_Count All_India_Index_Upto_April236" measure="1" displayFolder="" measureGroup="All_India_Index_Upto_April236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Food &amp; Beverages(bucket)]" caption="Sum of Food &amp; Beverages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ood &amp; Beverages(bucket)]" caption="Average of Food &amp; Beverages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lothing&amp;Footwear(basket)]" caption="Sum of Clothing&amp;Footwear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Clothing&amp;Footwear(basket)]" caption="Average of Clothing&amp;Footwear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Fuel(Basket)]" caption="Sum of Fuel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Fuel(Basket)]" caption="Average of Fuel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Housing(Bucket)]" caption="Sum of Housing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Housing(Bucket)]" caption="Average of Housing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Health(bucket)]" caption="Sum of Health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Health(bucket)]" caption="Average of Health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T&amp;C(basket)]" caption="Sum of T&amp;C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T&amp;C(basket)]" caption="Average of T&amp;C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Education(Bucket)]" caption="Sum of Education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Education(Bucket)]" caption="Average of Education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Luxary(Bucket)]" caption="Sum of Luxary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Luxary(Bucket)]" caption="Average of Luxary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iscellaneous(Bucket)]" caption="Sum of Miscellaneous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Average of Miscellaneous(Bucket)]" caption="Average of Miscellaneous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General index]" caption="Sum of General index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General index]" caption="Average of General index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Cereals and products]" caption="Sum of Cereals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t and fish]" caption="Sum of Meat and fish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gg]" caption="Sum of Egg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ilk and products]" caption="Sum of Milk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ils and fats]" caption="Sum of Oils and fa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Fruits]" caption="Sum of Frui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Vegetables]" caption="Sum of Vegetabl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ulses and products]" caption="Sum of Pulses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ugar and Confectionery]" caption="Sum of Sugar and Confectionery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pices]" caption="Sum of Spic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Non-alcoholic beverages]" caption="Sum of Non-alcoholic beverag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epared meals, snacks, sweets etc.]" caption="Sum of Prepared meals, snacks, sweets etc.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ood and beverages]" caption="Sum of Food and beverag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Cereals and products]" caption="Average of Cereals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Meat and fish]" caption="Average of Meat and fish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Egg]" caption="Average of Egg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Milk and products]" caption="Average of Milk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Fruits]" caption="Average of Frui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egetables]" caption="Average of Vegetabl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Oils and fats]" caption="Average of Oils and fa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ulses and products]" caption="Average of Pulses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pices]" caption="Average of Spic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Non-alcoholic beverages]" caption="Average of Non-alcoholic beverag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repared meals, snacks, sweets etc.]" caption="Average of Prepared meals, snacks, sweets etc.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Food and beverages]" caption="Average of Food and beverag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ugar and Confectionery]" caption="Average of Sugar and Confectionery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Year]" caption="Sum of Y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ood &amp; Beverages(avg)]" caption="Sum of Food &amp; Beverages(avg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ousehold(avg)]" caption="Sum of Household(avg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Food &amp; Beverages(avg)]" caption="Average of Food &amp; Beverages(avg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ousehold(avg)]" caption="Average of Household(avg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Clothing]" caption="Sum of Clothing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Footwear]" caption="Sum of Footw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lothing and footwear]" caption="Sum of Clothing and footw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Housing]" caption="Sum of Housing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Fuel and light]" caption="Sum of Fuel and light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ousing Clean]" caption="Sum of Housing Clea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Household goods and services]" caption="Sum of Household goods and servic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Health]" caption="Sum of Health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ransport and communication]" caption="Sum of Transport and communicatio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Education]" caption="Sum of Educatio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an, tobacco and intoxicants]" caption="Sum of Pan, tobacco and intoxican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Personal care and effects]" caption="Sum of Personal care and effe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Recreation and amusement]" caption="Sum of Recreation and amusement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Miscellaneous]" caption="Sum of Miscellaneou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Cereals and products]" caption="Count of Cereals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Meat and fish]" caption="Count of Meat and fish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Clothing]" caption="Average of Clothing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Footwear]" caption="Average of Footw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Clothing and footwear]" caption="Average of Clothing and footw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Fuel and light]" caption="Average of Fuel and light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Housing Clean]" caption="Average of Housing Clea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sehold goods and services]" caption="Average of Household goods and servic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Health]" caption="Average of Health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Transport and communication]" caption="Average of Transport and communicatio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Education]" caption="Average of Educatio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Pan, tobacco and intoxicants]" caption="Average of Pan, tobacco and intoxican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Personal care and effects]" caption="Average of Personal care and effe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Recreation and amusement]" caption="Average of Recreation and amusement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Miscellaneous]" caption="Average of Miscellaneou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Value]" caption="Sum of Value" measure="1" displayFolder="" measureGroup="Table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Value]" caption="Average of Valu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Year 2]" caption="Sum of Year 2" measure="1" displayFolder="" measureGroup="Table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3">
    <dimension name="All_India_Index_Upto_April236" uniqueName="[All_India_Index_Upto_April236]" caption="All_India_Index_Upto_April236"/>
    <dimension measure="1" name="Measures" uniqueName="[Measures]" caption="Measures"/>
    <dimension name="Table1" uniqueName="[Table1]" caption="Table1"/>
  </dimensions>
  <measureGroups count="2">
    <measureGroup name="All_India_Index_Upto_April236" caption="All_India_Index_Upto_April236"/>
    <measureGroup name="Table1" caption="Table1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ash Chowdhary" refreshedDate="45775.473885995372" backgroundQuery="1" createdVersion="8" refreshedVersion="8" minRefreshableVersion="3" recordCount="0" supportSubquery="1" supportAdvancedDrill="1" xr:uid="{28A2282E-64E6-4411-AF81-5CB6680F9397}">
  <cacheSource type="external" connectionId="4"/>
  <cacheFields count="12">
    <cacheField name="[All_India_Index_Upto_April236].[Sector].[Sector]" caption="Sector" numFmtId="0" level="1">
      <sharedItems containsSemiMixedTypes="0" containsNonDate="0" containsString="0"/>
    </cacheField>
    <cacheField name="[All_India_Index_Upto_April236].[Year].[Year]" caption="Year" numFmtId="0" hierarchy="1" level="1">
      <sharedItems containsSemiMixedTypes="0" containsNonDate="0" containsString="0"/>
    </cacheField>
    <cacheField name="[All_India_Index_Upto_April236].[Month].[Month]" caption="Month" numFmtId="0" hierarchy="2" level="1">
      <sharedItems containsSemiMixedTypes="0" containsNonDate="0" containsString="0"/>
    </cacheField>
    <cacheField name="[Measures].[Average of Food &amp; Beverages(bucket)]" caption="Average of Food &amp; Beverages(bucket)" numFmtId="0" hierarchy="50" level="32767"/>
    <cacheField name="[Measures].[Average of Clothing&amp;Footwear(basket)]" caption="Average of Clothing&amp;Footwear(basket)" numFmtId="0" hierarchy="52" level="32767"/>
    <cacheField name="[Measures].[Average of Fuel(Basket)]" caption="Average of Fuel(Basket)" numFmtId="0" hierarchy="54" level="32767"/>
    <cacheField name="[Measures].[Average of Housing(Bucket)]" caption="Average of Housing(Bucket)" numFmtId="0" hierarchy="56" level="32767"/>
    <cacheField name="[Measures].[Average of Health(bucket)]" caption="Average of Health(bucket)" numFmtId="0" hierarchy="58" level="32767"/>
    <cacheField name="[Measures].[Average of T&amp;C(basket)]" caption="Average of T&amp;C(basket)" numFmtId="0" hierarchy="60" level="32767"/>
    <cacheField name="[Measures].[Average of Education(Bucket)]" caption="Average of Education(Bucket)" numFmtId="0" hierarchy="62" level="32767"/>
    <cacheField name="[Measures].[Average of Miscellaneous(Bucket)]" caption="Average of Miscellaneous(Bucket)" numFmtId="0" hierarchy="66" level="32767"/>
    <cacheField name="[Measures].[Average of Luxary(Bucket)]" caption="Average of Luxary(Bucket)" numFmtId="0" hierarchy="64" level="32767"/>
  </cacheFields>
  <cacheHierarchies count="132">
    <cacheHierarchy uniqueName="[All_India_Index_Upto_April236].[Sector]" caption="Sector" attribute="1" defaultMemberUniqueName="[All_India_Index_Upto_April236].[Sector].[All]" allUniqueName="[All_India_Index_Upto_April236].[Sector].[All]" dimensionUniqueName="[All_India_Index_Upto_April236]" displayFolder="" count="2" memberValueDatatype="130" unbalanced="0">
      <fieldsUsage count="2">
        <fieldUsage x="-1"/>
        <fieldUsage x="0"/>
      </fieldsUsage>
    </cacheHierarchy>
    <cacheHierarchy uniqueName="[All_India_Index_Upto_April236].[Year]" caption="Year" attribute="1" defaultMemberUniqueName="[All_India_Index_Upto_April236].[Year].[All]" allUniqueName="[All_India_Index_Upto_April236].[Year].[All]" dimensionUniqueName="[All_India_Index_Upto_April236]" displayFolder="" count="2" memberValueDatatype="20" unbalanced="0">
      <fieldsUsage count="2">
        <fieldUsage x="-1"/>
        <fieldUsage x="1"/>
      </fieldsUsage>
    </cacheHierarchy>
    <cacheHierarchy uniqueName="[All_India_Index_Upto_April236].[Month]" caption="Month" attribute="1" defaultMemberUniqueName="[All_India_Index_Upto_April236].[Month].[All]" allUniqueName="[All_India_Index_Upto_April236].[Month].[All]" dimensionUniqueName="[All_India_Index_Upto_April236]" displayFolder="" count="2" memberValueDatatype="130" unbalanced="0">
      <fieldsUsage count="2">
        <fieldUsage x="-1"/>
        <fieldUsage x="2"/>
      </fieldsUsage>
    </cacheHierarchy>
    <cacheHierarchy uniqueName="[All_India_Index_Upto_April236].[Month+Year]" caption="Month+Year" attribute="1" defaultMemberUniqueName="[All_India_Index_Upto_April236].[Month+Year].[All]" allUniqueName="[All_India_Index_Upto_April236].[Month+Year].[All]" dimensionUniqueName="[All_India_Index_Upto_April236]" displayFolder="" count="0" memberValueDatatype="130" unbalanced="0"/>
    <cacheHierarchy uniqueName="[All_India_Index_Upto_April236].[Cereals and products]" caption="Cereals and products" attribute="1" defaultMemberUniqueName="[All_India_Index_Upto_April236].[Cereals and products].[All]" allUniqueName="[All_India_Index_Upto_April236].[Cereals and products].[All]" dimensionUniqueName="[All_India_Index_Upto_April236]" displayFolder="" count="0" memberValueDatatype="5" unbalanced="0"/>
    <cacheHierarchy uniqueName="[All_India_Index_Upto_April236].[Meat and fish]" caption="Meat and fish" attribute="1" defaultMemberUniqueName="[All_India_Index_Upto_April236].[Meat and fish].[All]" allUniqueName="[All_India_Index_Upto_April236].[Meat and fish].[All]" dimensionUniqueName="[All_India_Index_Upto_April236]" displayFolder="" count="0" memberValueDatatype="5" unbalanced="0"/>
    <cacheHierarchy uniqueName="[All_India_Index_Upto_April236].[Egg]" caption="Egg" attribute="1" defaultMemberUniqueName="[All_India_Index_Upto_April236].[Egg].[All]" allUniqueName="[All_India_Index_Upto_April236].[Egg].[All]" dimensionUniqueName="[All_India_Index_Upto_April236]" displayFolder="" count="0" memberValueDatatype="5" unbalanced="0"/>
    <cacheHierarchy uniqueName="[All_India_Index_Upto_April236].[Milk and products]" caption="Milk and products" attribute="1" defaultMemberUniqueName="[All_India_Index_Upto_April236].[Milk and products].[All]" allUniqueName="[All_India_Index_Upto_April236].[Milk and products].[All]" dimensionUniqueName="[All_India_Index_Upto_April236]" displayFolder="" count="0" memberValueDatatype="5" unbalanced="0"/>
    <cacheHierarchy uniqueName="[All_India_Index_Upto_April236].[Oils and fats]" caption="Oils and fats" attribute="1" defaultMemberUniqueName="[All_India_Index_Upto_April236].[Oils and fats].[All]" allUniqueName="[All_India_Index_Upto_April236].[Oils and fats].[All]" dimensionUniqueName="[All_India_Index_Upto_April236]" displayFolder="" count="0" memberValueDatatype="5" unbalanced="0"/>
    <cacheHierarchy uniqueName="[All_India_Index_Upto_April236].[Fruits]" caption="Fruits" attribute="1" defaultMemberUniqueName="[All_India_Index_Upto_April236].[Fruits].[All]" allUniqueName="[All_India_Index_Upto_April236].[Fruits].[All]" dimensionUniqueName="[All_India_Index_Upto_April236]" displayFolder="" count="0" memberValueDatatype="5" unbalanced="0"/>
    <cacheHierarchy uniqueName="[All_India_Index_Upto_April236].[Vegetables]" caption="Vegetables" attribute="1" defaultMemberUniqueName="[All_India_Index_Upto_April236].[Vegetables].[All]" allUniqueName="[All_India_Index_Upto_April236].[Vegetables].[All]" dimensionUniqueName="[All_India_Index_Upto_April236]" displayFolder="" count="0" memberValueDatatype="5" unbalanced="0"/>
    <cacheHierarchy uniqueName="[All_India_Index_Upto_April236].[Pulses and products]" caption="Pulses and products" attribute="1" defaultMemberUniqueName="[All_India_Index_Upto_April236].[Pulses and products].[All]" allUniqueName="[All_India_Index_Upto_April236].[Pulses and products].[All]" dimensionUniqueName="[All_India_Index_Upto_April236]" displayFolder="" count="0" memberValueDatatype="5" unbalanced="0"/>
    <cacheHierarchy uniqueName="[All_India_Index_Upto_April236].[Sugar and Confectionery]" caption="Sugar and Confectionery" attribute="1" defaultMemberUniqueName="[All_India_Index_Upto_April236].[Sugar and Confectionery].[All]" allUniqueName="[All_India_Index_Upto_April236].[Sugar and Confectionery].[All]" dimensionUniqueName="[All_India_Index_Upto_April236]" displayFolder="" count="0" memberValueDatatype="5" unbalanced="0"/>
    <cacheHierarchy uniqueName="[All_India_Index_Upto_April236].[Spices]" caption="Spices" attribute="1" defaultMemberUniqueName="[All_India_Index_Upto_April236].[Spices].[All]" allUniqueName="[All_India_Index_Upto_April236].[Spices].[All]" dimensionUniqueName="[All_India_Index_Upto_April236]" displayFolder="" count="0" memberValueDatatype="5" unbalanced="0"/>
    <cacheHierarchy uniqueName="[All_India_Index_Upto_April236].[Non-alcoholic beverages]" caption="Non-alcoholic beverages" attribute="1" defaultMemberUniqueName="[All_India_Index_Upto_April236].[Non-alcoholic beverages].[All]" allUniqueName="[All_India_Index_Upto_April236].[Non-alcoholic beverages].[All]" dimensionUniqueName="[All_India_Index_Upto_April236]" displayFolder="" count="0" memberValueDatatype="5" unbalanced="0"/>
    <cacheHierarchy uniqueName="[All_India_Index_Upto_April236].[Prepared meals, snacks, sweets etc.]" caption="Prepared meals, snacks, sweets etc." attribute="1" defaultMemberUniqueName="[All_India_Index_Upto_April236].[Prepared meals, snacks, sweets etc.].[All]" allUniqueName="[All_India_Index_Upto_April236].[Prepared meals, snacks, sweets etc.].[All]" dimensionUniqueName="[All_India_Index_Upto_April236]" displayFolder="" count="0" memberValueDatatype="5" unbalanced="0"/>
    <cacheHierarchy uniqueName="[All_India_Index_Upto_April236].[Food and beverages]" caption="Food and beverages" attribute="1" defaultMemberUniqueName="[All_India_Index_Upto_April236].[Food and beverages].[All]" allUniqueName="[All_India_Index_Upto_April236].[Food and beverages].[All]" dimensionUniqueName="[All_India_Index_Upto_April236]" displayFolder="" count="0" memberValueDatatype="5" unbalanced="0"/>
    <cacheHierarchy uniqueName="[All_India_Index_Upto_April236].[Food &amp; Beverages(bucket)]" caption="Food &amp; Beverages(bucket)" attribute="1" defaultMemberUniqueName="[All_India_Index_Upto_April236].[Food &amp; Beverages(bucket)].[All]" allUniqueName="[All_India_Index_Upto_April236].[Food &amp; Beverages(bucket)].[All]" dimensionUniqueName="[All_India_Index_Upto_April236]" displayFolder="" count="0" memberValueDatatype="5" unbalanced="0"/>
    <cacheHierarchy uniqueName="[All_India_Index_Upto_April236].[Food &amp; Beverages(avg)]" caption="Food &amp; Beverages(avg)" attribute="1" defaultMemberUniqueName="[All_India_Index_Upto_April236].[Food &amp; Beverages(avg)].[All]" allUniqueName="[All_India_Index_Upto_April236].[Food &amp; Beverages(avg)].[All]" dimensionUniqueName="[All_India_Index_Upto_April236]" displayFolder="" count="0" memberValueDatatype="5" unbalanced="0"/>
    <cacheHierarchy uniqueName="[All_India_Index_Upto_April236].[Clothing]" caption="Clothing" attribute="1" defaultMemberUniqueName="[All_India_Index_Upto_April236].[Clothing].[All]" allUniqueName="[All_India_Index_Upto_April236].[Clothing].[All]" dimensionUniqueName="[All_India_Index_Upto_April236]" displayFolder="" count="0" memberValueDatatype="5" unbalanced="0"/>
    <cacheHierarchy uniqueName="[All_India_Index_Upto_April236].[Footwear]" caption="Footwear" attribute="1" defaultMemberUniqueName="[All_India_Index_Upto_April236].[Footwear].[All]" allUniqueName="[All_India_Index_Upto_April236].[Footwear].[All]" dimensionUniqueName="[All_India_Index_Upto_April236]" displayFolder="" count="0" memberValueDatatype="5" unbalanced="0"/>
    <cacheHierarchy uniqueName="[All_India_Index_Upto_April236].[Clothing and footwear]" caption="Clothing and footwear" attribute="1" defaultMemberUniqueName="[All_India_Index_Upto_April236].[Clothing and footwear].[All]" allUniqueName="[All_India_Index_Upto_April236].[Clothing and footwear].[All]" dimensionUniqueName="[All_India_Index_Upto_April236]" displayFolder="" count="0" memberValueDatatype="5" unbalanced="0"/>
    <cacheHierarchy uniqueName="[All_India_Index_Upto_April236].[Clothing&amp;Footwear(basket)]" caption="Clothing&amp;Footwear(basket)" attribute="1" defaultMemberUniqueName="[All_India_Index_Upto_April236].[Clothing&amp;Footwear(basket)].[All]" allUniqueName="[All_India_Index_Upto_April236].[Clothing&amp;Footwear(basket)].[All]" dimensionUniqueName="[All_India_Index_Upto_April236]" displayFolder="" count="0" memberValueDatatype="5" unbalanced="0"/>
    <cacheHierarchy uniqueName="[All_India_Index_Upto_April236].[Housing]" caption="Housing" attribute="1" defaultMemberUniqueName="[All_India_Index_Upto_April236].[Housing].[All]" allUniqueName="[All_India_Index_Upto_April236].[Housing].[All]" dimensionUniqueName="[All_India_Index_Upto_April236]" displayFolder="" count="0" memberValueDatatype="5" unbalanced="0"/>
    <cacheHierarchy uniqueName="[All_India_Index_Upto_April236].[Fuel and light]" caption="Fuel and light" attribute="1" defaultMemberUniqueName="[All_India_Index_Upto_April236].[Fuel and light].[All]" allUniqueName="[All_India_Index_Upto_April236].[Fuel and light].[All]" dimensionUniqueName="[All_India_Index_Upto_April236]" displayFolder="" count="0" memberValueDatatype="5" unbalanced="0"/>
    <cacheHierarchy uniqueName="[All_India_Index_Upto_April236].[Fuel(Basket)]" caption="Fuel(Basket)" attribute="1" defaultMemberUniqueName="[All_India_Index_Upto_April236].[Fuel(Basket)].[All]" allUniqueName="[All_India_Index_Upto_April236].[Fuel(Basket)].[All]" dimensionUniqueName="[All_India_Index_Upto_April236]" displayFolder="" count="0" memberValueDatatype="5" unbalanced="0"/>
    <cacheHierarchy uniqueName="[All_India_Index_Upto_April236].[Housing Clean]" caption="Housing Clean" attribute="1" defaultMemberUniqueName="[All_India_Index_Upto_April236].[Housing Clean].[All]" allUniqueName="[All_India_Index_Upto_April236].[Housing Clean].[All]" dimensionUniqueName="[All_India_Index_Upto_April236]" displayFolder="" count="0" memberValueDatatype="5" unbalanced="0"/>
    <cacheHierarchy uniqueName="[All_India_Index_Upto_April236].[Household goods and services]" caption="Household goods and services" attribute="1" defaultMemberUniqueName="[All_India_Index_Upto_April236].[Household goods and services].[All]" allUniqueName="[All_India_Index_Upto_April236].[Household goods and services].[All]" dimensionUniqueName="[All_India_Index_Upto_April236]" displayFolder="" count="0" memberValueDatatype="5" unbalanced="0"/>
    <cacheHierarchy uniqueName="[All_India_Index_Upto_April236].[Housing(Bucket)]" caption="Housing(Bucket)" attribute="1" defaultMemberUniqueName="[All_India_Index_Upto_April236].[Housing(Bucket)].[All]" allUniqueName="[All_India_Index_Upto_April236].[Housing(Bucket)].[All]" dimensionUniqueName="[All_India_Index_Upto_April236]" displayFolder="" count="0" memberValueDatatype="5" unbalanced="0"/>
    <cacheHierarchy uniqueName="[All_India_Index_Upto_April236].[Household(avg)]" caption="Household(avg)" attribute="1" defaultMemberUniqueName="[All_India_Index_Upto_April236].[Household(avg)].[All]" allUniqueName="[All_India_Index_Upto_April236].[Household(avg)].[All]" dimensionUniqueName="[All_India_Index_Upto_April236]" displayFolder="" count="0" memberValueDatatype="5" unbalanced="0"/>
    <cacheHierarchy uniqueName="[All_India_Index_Upto_April236].[Health]" caption="Health" attribute="1" defaultMemberUniqueName="[All_India_Index_Upto_April236].[Health].[All]" allUniqueName="[All_India_Index_Upto_April236].[Health].[All]" dimensionUniqueName="[All_India_Index_Upto_April236]" displayFolder="" count="0" memberValueDatatype="5" unbalanced="0"/>
    <cacheHierarchy uniqueName="[All_India_Index_Upto_April236].[Health(bucket)]" caption="Health(bucket)" attribute="1" defaultMemberUniqueName="[All_India_Index_Upto_April236].[Health(bucket)].[All]" allUniqueName="[All_India_Index_Upto_April236].[Health(bucket)].[All]" dimensionUniqueName="[All_India_Index_Upto_April236]" displayFolder="" count="0" memberValueDatatype="5" unbalanced="0"/>
    <cacheHierarchy uniqueName="[All_India_Index_Upto_April236].[Transport and communication]" caption="Transport and communication" attribute="1" defaultMemberUniqueName="[All_India_Index_Upto_April236].[Transport and communication].[All]" allUniqueName="[All_India_Index_Upto_April236].[Transport and communication].[All]" dimensionUniqueName="[All_India_Index_Upto_April236]" displayFolder="" count="0" memberValueDatatype="5" unbalanced="0"/>
    <cacheHierarchy uniqueName="[All_India_Index_Upto_April236].[T&amp;C(basket)]" caption="T&amp;C(basket)" attribute="1" defaultMemberUniqueName="[All_India_Index_Upto_April236].[T&amp;C(basket)].[All]" allUniqueName="[All_India_Index_Upto_April236].[T&amp;C(basket)].[All]" dimensionUniqueName="[All_India_Index_Upto_April236]" displayFolder="" count="0" memberValueDatatype="5" unbalanced="0"/>
    <cacheHierarchy uniqueName="[All_India_Index_Upto_April236].[Education]" caption="Education" attribute="1" defaultMemberUniqueName="[All_India_Index_Upto_April236].[Education].[All]" allUniqueName="[All_India_Index_Upto_April236].[Education].[All]" dimensionUniqueName="[All_India_Index_Upto_April236]" displayFolder="" count="0" memberValueDatatype="5" unbalanced="0"/>
    <cacheHierarchy uniqueName="[All_India_Index_Upto_April236].[Education(Bucket)]" caption="Education(Bucket)" attribute="1" defaultMemberUniqueName="[All_India_Index_Upto_April236].[Education(Bucket)].[All]" allUniqueName="[All_India_Index_Upto_April236].[Education(Bucket)].[All]" dimensionUniqueName="[All_India_Index_Upto_April236]" displayFolder="" count="0" memberValueDatatype="5" unbalanced="0"/>
    <cacheHierarchy uniqueName="[All_India_Index_Upto_April236].[Pan, tobacco and intoxicants]" caption="Pan, tobacco and intoxicants" attribute="1" defaultMemberUniqueName="[All_India_Index_Upto_April236].[Pan, tobacco and intoxicants].[All]" allUniqueName="[All_India_Index_Upto_April236].[Pan, tobacco and intoxicants].[All]" dimensionUniqueName="[All_India_Index_Upto_April236]" displayFolder="" count="0" memberValueDatatype="5" unbalanced="0"/>
    <cacheHierarchy uniqueName="[All_India_Index_Upto_April236].[Personal care and effects]" caption="Personal care and effects" attribute="1" defaultMemberUniqueName="[All_India_Index_Upto_April236].[Personal care and effects].[All]" allUniqueName="[All_India_Index_Upto_April236].[Personal care and effects].[All]" dimensionUniqueName="[All_India_Index_Upto_April236]" displayFolder="" count="0" memberValueDatatype="5" unbalanced="0"/>
    <cacheHierarchy uniqueName="[All_India_Index_Upto_April236].[Luxary(Bucket)]" caption="Luxary(Bucket)" attribute="1" defaultMemberUniqueName="[All_India_Index_Upto_April236].[Luxary(Bucket)].[All]" allUniqueName="[All_India_Index_Upto_April236].[Luxary(Bucket)].[All]" dimensionUniqueName="[All_India_Index_Upto_April236]" displayFolder="" count="0" memberValueDatatype="5" unbalanced="0"/>
    <cacheHierarchy uniqueName="[All_India_Index_Upto_April236].[Recreation and amusement]" caption="Recreation and amusement" attribute="1" defaultMemberUniqueName="[All_India_Index_Upto_April236].[Recreation and amusement].[All]" allUniqueName="[All_India_Index_Upto_April236].[Recreation and amusement].[All]" dimensionUniqueName="[All_India_Index_Upto_April236]" displayFolder="" count="0" memberValueDatatype="5" unbalanced="0"/>
    <cacheHierarchy uniqueName="[All_India_Index_Upto_April236].[Miscellaneous]" caption="Miscellaneous" attribute="1" defaultMemberUniqueName="[All_India_Index_Upto_April236].[Miscellaneous].[All]" allUniqueName="[All_India_Index_Upto_April236].[Miscellaneous].[All]" dimensionUniqueName="[All_India_Index_Upto_April236]" displayFolder="" count="0" memberValueDatatype="5" unbalanced="0"/>
    <cacheHierarchy uniqueName="[All_India_Index_Upto_April236].[Miscellaneous(Bucket)]" caption="Miscellaneous(Bucket)" attribute="1" defaultMemberUniqueName="[All_India_Index_Upto_April236].[Miscellaneous(Bucket)].[All]" allUniqueName="[All_India_Index_Upto_April236].[Miscellaneous(Bucket)].[All]" dimensionUniqueName="[All_India_Index_Upto_April236]" displayFolder="" count="0" memberValueDatatype="5" unbalanced="0"/>
    <cacheHierarchy uniqueName="[All_India_Index_Upto_April236].[General index]" caption="General index" attribute="1" defaultMemberUniqueName="[All_India_Index_Upto_April236].[General index].[All]" allUniqueName="[All_India_Index_Upto_April236].[General index].[All]" dimensionUniqueName="[All_India_Index_Upto_April236]" displayFolder="" count="0" memberValueDatatype="5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Value]" caption="Value" attribute="1" defaultMemberUniqueName="[Table1].[Value].[All]" allUniqueName="[Table1].[Value].[All]" dimensionUniqueName="[Table1]" displayFolder="" count="0" memberValueDatatype="5" unbalanced="0"/>
    <cacheHierarchy uniqueName="[Measures].[__XL_Count All_India_Index_Upto_April236]" caption="__XL_Count All_India_Index_Upto_April236" measure="1" displayFolder="" measureGroup="All_India_Index_Upto_April236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Food &amp; Beverages(bucket)]" caption="Sum of Food &amp; Beverages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ood &amp; Beverages(bucket)]" caption="Average of Food &amp; Beverages(bucket)" measure="1" displayFolder="" measureGroup="All_India_Index_Upto_April236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lothing&amp;Footwear(basket)]" caption="Sum of Clothing&amp;Footwear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Clothing&amp;Footwear(basket)]" caption="Average of Clothing&amp;Footwear(basket)" measure="1" displayFolder="" measureGroup="All_India_Index_Upto_April236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Fuel(Basket)]" caption="Sum of Fuel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Fuel(Basket)]" caption="Average of Fuel(Basket)" measure="1" displayFolder="" measureGroup="All_India_Index_Upto_April236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Housing(Bucket)]" caption="Sum of Housing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Housing(Bucket)]" caption="Average of Housing(Bucket)" measure="1" displayFolder="" measureGroup="All_India_Index_Upto_April236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Health(bucket)]" caption="Sum of Health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Health(bucket)]" caption="Average of Health(bucket)" measure="1" displayFolder="" measureGroup="All_India_Index_Upto_April236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T&amp;C(basket)]" caption="Sum of T&amp;C(bas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T&amp;C(basket)]" caption="Average of T&amp;C(basket)" measure="1" displayFolder="" measureGroup="All_India_Index_Upto_April236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Education(Bucket)]" caption="Sum of Education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Education(Bucket)]" caption="Average of Education(Bucket)" measure="1" displayFolder="" measureGroup="All_India_Index_Upto_April236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Luxary(Bucket)]" caption="Sum of Luxary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Luxary(Bucket)]" caption="Average of Luxary(Bucket)" measure="1" displayFolder="" measureGroup="All_India_Index_Upto_April236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iscellaneous(Bucket)]" caption="Sum of Miscellaneous(Bucket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Average of Miscellaneous(Bucket)]" caption="Average of Miscellaneous(Bucket)" measure="1" displayFolder="" measureGroup="All_India_Index_Upto_April236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General index]" caption="Sum of General index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General index]" caption="Average of General index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Cereals and products]" caption="Sum of Cereals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t and fish]" caption="Sum of Meat and fish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gg]" caption="Sum of Egg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ilk and products]" caption="Sum of Milk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ils and fats]" caption="Sum of Oils and fa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Fruits]" caption="Sum of Frui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Vegetables]" caption="Sum of Vegetabl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ulses and products]" caption="Sum of Pulses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ugar and Confectionery]" caption="Sum of Sugar and Confectionery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pices]" caption="Sum of Spic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Non-alcoholic beverages]" caption="Sum of Non-alcoholic beverag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epared meals, snacks, sweets etc.]" caption="Sum of Prepared meals, snacks, sweets etc.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ood and beverages]" caption="Sum of Food and beverag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Cereals and products]" caption="Average of Cereals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Meat and fish]" caption="Average of Meat and fish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Egg]" caption="Average of Egg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Milk and products]" caption="Average of Milk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Fruits]" caption="Average of Frui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egetables]" caption="Average of Vegetabl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Oils and fats]" caption="Average of Oils and fa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ulses and products]" caption="Average of Pulses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pices]" caption="Average of Spic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Non-alcoholic beverages]" caption="Average of Non-alcoholic beverag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repared meals, snacks, sweets etc.]" caption="Average of Prepared meals, snacks, sweets etc.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Food and beverages]" caption="Average of Food and beverag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ugar and Confectionery]" caption="Average of Sugar and Confectionery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Year]" caption="Sum of Y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ood &amp; Beverages(avg)]" caption="Sum of Food &amp; Beverages(avg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Household(avg)]" caption="Sum of Household(avg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Food &amp; Beverages(avg)]" caption="Average of Food &amp; Beverages(avg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ousehold(avg)]" caption="Average of Household(avg)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Clothing]" caption="Sum of Clothing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Footwear]" caption="Sum of Footw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lothing and footwear]" caption="Sum of Clothing and footw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Housing]" caption="Sum of Housing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Fuel and light]" caption="Sum of Fuel and light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ousing Clean]" caption="Sum of Housing Clea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Household goods and services]" caption="Sum of Household goods and servic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Health]" caption="Sum of Health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ransport and communication]" caption="Sum of Transport and communicatio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Education]" caption="Sum of Educatio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an, tobacco and intoxicants]" caption="Sum of Pan, tobacco and intoxican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Personal care and effects]" caption="Sum of Personal care and effe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Recreation and amusement]" caption="Sum of Recreation and amusement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Miscellaneous]" caption="Sum of Miscellaneou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Cereals and products]" caption="Count of Cereals and produ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Meat and fish]" caption="Count of Meat and fish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Clothing]" caption="Average of Clothing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Footwear]" caption="Average of Footw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Clothing and footwear]" caption="Average of Clothing and footwear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Fuel and light]" caption="Average of Fuel and light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Housing Clean]" caption="Average of Housing Clea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sehold goods and services]" caption="Average of Household goods and service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Health]" caption="Average of Health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Transport and communication]" caption="Average of Transport and communicatio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Education]" caption="Average of Education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Pan, tobacco and intoxicants]" caption="Average of Pan, tobacco and intoxican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Personal care and effects]" caption="Average of Personal care and effect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Recreation and amusement]" caption="Average of Recreation and amusement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Miscellaneous]" caption="Average of Miscellaneous" measure="1" displayFolder="" measureGroup="All_India_Index_Upto_April236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Value]" caption="Sum of Value" measure="1" displayFolder="" measureGroup="Table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Value]" caption="Average of Value" measure="1" displayFolder="" measureGroup="Table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Year 2]" caption="Sum of Year 2" measure="1" displayFolder="" measureGroup="Table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3">
    <dimension name="All_India_Index_Upto_April236" uniqueName="[All_India_Index_Upto_April236]" caption="All_India_Index_Upto_April236"/>
    <dimension measure="1" name="Measures" uniqueName="[Measures]" caption="Measures"/>
    <dimension name="Table1" uniqueName="[Table1]" caption="Table1"/>
  </dimensions>
  <measureGroups count="2">
    <measureGroup name="All_India_Index_Upto_April236" caption="All_India_Index_Upto_April236"/>
    <measureGroup name="Table1" caption="Table1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x v="0"/>
    <x v="0"/>
    <n v="107.5"/>
    <n v="106.3"/>
    <n v="108.1"/>
    <n v="104.9"/>
    <n v="106.1"/>
    <n v="103.9"/>
    <n v="101.9"/>
    <n v="106.1"/>
    <n v="106.8"/>
    <n v="103.1"/>
    <n v="104.8"/>
    <n v="106.7"/>
    <n v="105.5"/>
    <n v="1371.6999999999998"/>
    <n v="106.5"/>
    <n v="105.8"/>
    <n v="106.4"/>
    <n v="318.70000000000005"/>
    <m/>
    <n v="105.5"/>
    <n v="105.5"/>
    <n v="100.3"/>
    <n v="104.8"/>
    <n v="205.1"/>
    <n v="104"/>
    <n v="104"/>
    <n v="103.3"/>
    <n v="103.3"/>
    <n v="103.8"/>
    <n v="103.8"/>
    <n v="105.1"/>
    <n v="104.7"/>
    <n v="209.8"/>
    <n v="103.4"/>
    <n v="104"/>
    <n v="103.7"/>
    <n v="105.1"/>
  </r>
  <r>
    <x v="1"/>
    <x v="0"/>
    <x v="0"/>
    <x v="0"/>
    <n v="110.5"/>
    <n v="109.1"/>
    <n v="113"/>
    <n v="103.6"/>
    <n v="103.4"/>
    <n v="102.3"/>
    <n v="102.9"/>
    <n v="105.8"/>
    <n v="105.1"/>
    <n v="101.8"/>
    <n v="105.1"/>
    <n v="107.9"/>
    <n v="105.9"/>
    <n v="1376.4"/>
    <n v="105.9"/>
    <n v="105"/>
    <n v="105.8"/>
    <n v="316.7"/>
    <n v="100.3"/>
    <n v="105.4"/>
    <n v="105.4"/>
    <n v="100.3"/>
    <n v="104.8"/>
    <n v="205.1"/>
    <n v="104.1"/>
    <n v="104.1"/>
    <n v="103.2"/>
    <n v="103.2"/>
    <n v="103.5"/>
    <n v="103.5"/>
    <n v="105.2"/>
    <n v="104.3"/>
    <n v="209.5"/>
    <n v="102.9"/>
    <n v="103.7"/>
    <n v="103.30000000000001"/>
    <n v="104"/>
  </r>
  <r>
    <x v="2"/>
    <x v="0"/>
    <x v="0"/>
    <x v="0"/>
    <n v="108.4"/>
    <n v="107.3"/>
    <n v="110"/>
    <n v="104.4"/>
    <n v="105.1"/>
    <n v="103.2"/>
    <n v="102.2"/>
    <n v="106"/>
    <n v="106.2"/>
    <n v="102.7"/>
    <n v="104.9"/>
    <n v="107.3"/>
    <n v="105.6"/>
    <n v="1373.3000000000002"/>
    <n v="106.3"/>
    <n v="105.5"/>
    <n v="106.2"/>
    <n v="318"/>
    <n v="100.3"/>
    <n v="105.5"/>
    <n v="105.5"/>
    <n v="100.3"/>
    <n v="104.8"/>
    <n v="205.1"/>
    <n v="104"/>
    <n v="104"/>
    <n v="103.2"/>
    <n v="103.2"/>
    <n v="103.6"/>
    <n v="103.6"/>
    <n v="105.1"/>
    <n v="104.5"/>
    <n v="209.6"/>
    <n v="103.1"/>
    <n v="103.9"/>
    <n v="103.5"/>
    <n v="104.6"/>
  </r>
  <r>
    <x v="0"/>
    <x v="0"/>
    <x v="1"/>
    <x v="1"/>
    <n v="109.2"/>
    <n v="108.7"/>
    <n v="110.2"/>
    <n v="105.4"/>
    <n v="106.7"/>
    <n v="104"/>
    <n v="102.4"/>
    <n v="105.9"/>
    <n v="105.7"/>
    <n v="103.1"/>
    <n v="105.1"/>
    <n v="107.7"/>
    <n v="106.3"/>
    <n v="1380.3999999999999"/>
    <n v="107.1"/>
    <n v="106.3"/>
    <n v="107"/>
    <n v="320.39999999999998"/>
    <m/>
    <n v="106.2"/>
    <n v="106.2"/>
    <n v="100.4"/>
    <n v="105.2"/>
    <n v="205.60000000000002"/>
    <n v="104.4"/>
    <n v="104.4"/>
    <n v="103.9"/>
    <n v="103.9"/>
    <n v="104.1"/>
    <n v="104.1"/>
    <n v="105.6"/>
    <n v="104.6"/>
    <n v="210.2"/>
    <n v="104"/>
    <n v="104.4"/>
    <n v="104.2"/>
    <n v="105.8"/>
  </r>
  <r>
    <x v="1"/>
    <x v="0"/>
    <x v="1"/>
    <x v="1"/>
    <n v="112.9"/>
    <n v="112.9"/>
    <n v="116.9"/>
    <n v="104"/>
    <n v="103.5"/>
    <n v="103.1"/>
    <n v="104.9"/>
    <n v="104.1"/>
    <n v="103.8"/>
    <n v="102.3"/>
    <n v="106"/>
    <n v="109"/>
    <n v="107.2"/>
    <n v="1390.6000000000001"/>
    <n v="106.6"/>
    <n v="105.5"/>
    <n v="106.4"/>
    <n v="318.5"/>
    <n v="100.4"/>
    <n v="105.7"/>
    <n v="105.7"/>
    <n v="100.4"/>
    <n v="105.2"/>
    <n v="205.60000000000002"/>
    <n v="104.7"/>
    <n v="104.7"/>
    <n v="104.4"/>
    <n v="104.4"/>
    <n v="103.7"/>
    <n v="103.7"/>
    <n v="106"/>
    <n v="104.3"/>
    <n v="210.3"/>
    <n v="103.3"/>
    <n v="104.3"/>
    <n v="103.8"/>
    <n v="104.7"/>
  </r>
  <r>
    <x v="2"/>
    <x v="0"/>
    <x v="1"/>
    <x v="1"/>
    <n v="110.4"/>
    <n v="110.2"/>
    <n v="112.8"/>
    <n v="104.9"/>
    <n v="105.5"/>
    <n v="103.6"/>
    <n v="103.2"/>
    <n v="105.3"/>
    <n v="105.1"/>
    <n v="102.8"/>
    <n v="105.5"/>
    <n v="108.3"/>
    <n v="106.6"/>
    <n v="1384.2"/>
    <n v="106.9"/>
    <n v="106"/>
    <n v="106.8"/>
    <n v="319.7"/>
    <n v="100.4"/>
    <n v="106"/>
    <n v="106"/>
    <n v="100.4"/>
    <n v="105.2"/>
    <n v="205.60000000000002"/>
    <n v="104.5"/>
    <n v="104.5"/>
    <n v="104.2"/>
    <n v="104.2"/>
    <n v="103.9"/>
    <n v="103.9"/>
    <n v="105.7"/>
    <n v="104.5"/>
    <n v="210.2"/>
    <n v="103.6"/>
    <n v="104.4"/>
    <n v="104"/>
    <n v="105.3"/>
  </r>
  <r>
    <x v="0"/>
    <x v="0"/>
    <x v="2"/>
    <x v="2"/>
    <n v="110.2"/>
    <n v="108.8"/>
    <n v="109.9"/>
    <n v="105.6"/>
    <n v="106.2"/>
    <n v="105.7"/>
    <n v="101.4"/>
    <n v="105.7"/>
    <n v="105"/>
    <n v="103.3"/>
    <n v="105.6"/>
    <n v="108.2"/>
    <n v="106.6"/>
    <n v="1382.2"/>
    <n v="107.6"/>
    <n v="106.8"/>
    <n v="107.5"/>
    <n v="321.89999999999998"/>
    <m/>
    <n v="106.1"/>
    <n v="106.1"/>
    <n v="100.4"/>
    <n v="105.6"/>
    <n v="206"/>
    <n v="104.7"/>
    <n v="104.7"/>
    <n v="104.6"/>
    <n v="104.6"/>
    <n v="104.3"/>
    <n v="104.3"/>
    <n v="106.5"/>
    <n v="104.3"/>
    <n v="210.8"/>
    <n v="104"/>
    <n v="104.6"/>
    <n v="104.3"/>
    <n v="106"/>
  </r>
  <r>
    <x v="1"/>
    <x v="0"/>
    <x v="2"/>
    <x v="2"/>
    <n v="113.9"/>
    <n v="111.4"/>
    <n v="113.2"/>
    <n v="104.3"/>
    <n v="102.7"/>
    <n v="104.9"/>
    <n v="103.8"/>
    <n v="103.5"/>
    <n v="102.6"/>
    <n v="102.4"/>
    <n v="107"/>
    <n v="109.8"/>
    <n v="107.3"/>
    <n v="1386.8"/>
    <n v="107.2"/>
    <n v="106"/>
    <n v="107"/>
    <n v="320.2"/>
    <n v="100.4"/>
    <n v="106"/>
    <n v="106"/>
    <n v="100.4"/>
    <n v="105.7"/>
    <n v="206.10000000000002"/>
    <n v="105.2"/>
    <n v="105.2"/>
    <n v="105.5"/>
    <n v="105.5"/>
    <n v="103.8"/>
    <n v="103.8"/>
    <n v="106.8"/>
    <n v="104.2"/>
    <n v="211"/>
    <n v="103.5"/>
    <n v="104.9"/>
    <n v="104.2"/>
    <n v="105"/>
  </r>
  <r>
    <x v="2"/>
    <x v="0"/>
    <x v="2"/>
    <x v="2"/>
    <n v="111.4"/>
    <n v="109.7"/>
    <n v="111.2"/>
    <n v="105.1"/>
    <n v="104.9"/>
    <n v="105.3"/>
    <n v="102.2"/>
    <n v="105"/>
    <n v="104.2"/>
    <n v="103"/>
    <n v="106.2"/>
    <n v="108.9"/>
    <n v="106.9"/>
    <n v="1384.0000000000002"/>
    <n v="107.4"/>
    <n v="106.5"/>
    <n v="107.3"/>
    <n v="321.2"/>
    <n v="100.4"/>
    <n v="106.1"/>
    <n v="106.1"/>
    <n v="100.4"/>
    <n v="105.6"/>
    <n v="206"/>
    <n v="104.9"/>
    <n v="104.9"/>
    <n v="105.1"/>
    <n v="105.1"/>
    <n v="104"/>
    <n v="104"/>
    <n v="106.6"/>
    <n v="104.3"/>
    <n v="210.89999999999998"/>
    <n v="103.7"/>
    <n v="104.7"/>
    <n v="104.2"/>
    <n v="105.5"/>
  </r>
  <r>
    <x v="0"/>
    <x v="0"/>
    <x v="3"/>
    <x v="3"/>
    <n v="110.2"/>
    <n v="109.5"/>
    <n v="106.9"/>
    <n v="106.3"/>
    <n v="105.7"/>
    <n v="108.3"/>
    <n v="103.4"/>
    <n v="105.7"/>
    <n v="104.2"/>
    <n v="103.2"/>
    <n v="106.5"/>
    <n v="108.8"/>
    <n v="107.1"/>
    <n v="1385.8"/>
    <n v="108.1"/>
    <n v="107.4"/>
    <n v="108"/>
    <n v="323.5"/>
    <m/>
    <n v="106.5"/>
    <n v="106.5"/>
    <n v="100.5"/>
    <n v="106.1"/>
    <n v="206.6"/>
    <n v="105.1"/>
    <n v="105.1"/>
    <n v="104.4"/>
    <n v="104.4"/>
    <n v="104.8"/>
    <n v="104.8"/>
    <n v="107.1"/>
    <n v="102.7"/>
    <n v="209.8"/>
    <n v="104.5"/>
    <n v="104.6"/>
    <n v="104.55"/>
    <n v="106.4"/>
  </r>
  <r>
    <x v="1"/>
    <x v="0"/>
    <x v="3"/>
    <x v="3"/>
    <n v="114.6"/>
    <n v="113.4"/>
    <n v="106"/>
    <n v="104.7"/>
    <n v="102.1"/>
    <n v="109.5"/>
    <n v="109.7"/>
    <n v="104.6"/>
    <n v="102"/>
    <n v="103.5"/>
    <n v="108.2"/>
    <n v="110.6"/>
    <n v="108.8"/>
    <n v="1397.6999999999998"/>
    <n v="107.9"/>
    <n v="106.4"/>
    <n v="107.7"/>
    <n v="322"/>
    <n v="100.5"/>
    <n v="106.4"/>
    <n v="106.4"/>
    <n v="100.5"/>
    <n v="106.5"/>
    <n v="207"/>
    <n v="105.7"/>
    <n v="105.7"/>
    <n v="105"/>
    <n v="105"/>
    <n v="105.2"/>
    <n v="105.2"/>
    <n v="108.5"/>
    <n v="103.2"/>
    <n v="211.7"/>
    <n v="104"/>
    <n v="105.1"/>
    <n v="104.55"/>
    <n v="105.7"/>
  </r>
  <r>
    <x v="2"/>
    <x v="0"/>
    <x v="3"/>
    <x v="3"/>
    <n v="111.6"/>
    <n v="110.9"/>
    <n v="106.6"/>
    <n v="105.7"/>
    <n v="104.4"/>
    <n v="108.9"/>
    <n v="105.5"/>
    <n v="105.3"/>
    <n v="103.5"/>
    <n v="103.3"/>
    <n v="107.2"/>
    <n v="109.6"/>
    <n v="107.7"/>
    <n v="1390.2"/>
    <n v="108"/>
    <n v="107"/>
    <n v="107.9"/>
    <n v="322.89999999999998"/>
    <n v="100.5"/>
    <n v="106.5"/>
    <n v="106.5"/>
    <n v="100.5"/>
    <n v="106.3"/>
    <n v="206.8"/>
    <n v="105.3"/>
    <n v="105.3"/>
    <n v="104.7"/>
    <n v="104.7"/>
    <n v="105"/>
    <n v="105"/>
    <n v="107.5"/>
    <n v="102.9"/>
    <n v="210.4"/>
    <n v="104.2"/>
    <n v="104.8"/>
    <n v="104.5"/>
    <n v="106.1"/>
  </r>
  <r>
    <x v="0"/>
    <x v="0"/>
    <x v="4"/>
    <x v="4"/>
    <n v="110.9"/>
    <n v="109.8"/>
    <n v="105.9"/>
    <n v="107.5"/>
    <n v="105.3"/>
    <n v="108.1"/>
    <n v="107.3"/>
    <n v="106.1"/>
    <n v="103.7"/>
    <n v="104"/>
    <n v="107.4"/>
    <n v="109.9"/>
    <n v="108.1"/>
    <n v="1394"/>
    <n v="108.8"/>
    <n v="107.9"/>
    <n v="108.6"/>
    <n v="325.29999999999995"/>
    <m/>
    <n v="107.5"/>
    <n v="107.5"/>
    <n v="100.5"/>
    <n v="106.8"/>
    <n v="207.3"/>
    <n v="105.7"/>
    <n v="105.7"/>
    <n v="104.1"/>
    <n v="104.1"/>
    <n v="105.5"/>
    <n v="105.5"/>
    <n v="108.1"/>
    <n v="102.1"/>
    <n v="210.2"/>
    <n v="105"/>
    <n v="104.8"/>
    <n v="104.9"/>
    <n v="107.2"/>
  </r>
  <r>
    <x v="1"/>
    <x v="0"/>
    <x v="4"/>
    <x v="4"/>
    <n v="115.4"/>
    <n v="114.2"/>
    <n v="102.7"/>
    <n v="105.5"/>
    <n v="101.5"/>
    <n v="110.6"/>
    <n v="123.7"/>
    <n v="105.2"/>
    <n v="101.9"/>
    <n v="105"/>
    <n v="109.1"/>
    <n v="111.3"/>
    <n v="111.1"/>
    <n v="1417.1999999999998"/>
    <n v="108.5"/>
    <n v="106.7"/>
    <n v="108.3"/>
    <n v="323.5"/>
    <n v="100.5"/>
    <n v="107.2"/>
    <n v="107.2"/>
    <n v="100.5"/>
    <n v="107.1"/>
    <n v="207.6"/>
    <n v="106.2"/>
    <n v="106.2"/>
    <n v="103.9"/>
    <n v="103.9"/>
    <n v="105.7"/>
    <n v="105.7"/>
    <n v="109.8"/>
    <n v="102.6"/>
    <n v="212.39999999999998"/>
    <n v="104.6"/>
    <n v="104.9"/>
    <n v="104.75"/>
    <n v="106.6"/>
  </r>
  <r>
    <x v="2"/>
    <x v="0"/>
    <x v="4"/>
    <x v="4"/>
    <n v="112.3"/>
    <n v="111.3"/>
    <n v="104.7"/>
    <n v="106.8"/>
    <n v="103.9"/>
    <n v="109.3"/>
    <n v="112.9"/>
    <n v="105.8"/>
    <n v="103.1"/>
    <n v="104.3"/>
    <n v="108.1"/>
    <n v="110.5"/>
    <n v="109.2"/>
    <n v="1402.1999999999998"/>
    <n v="108.7"/>
    <n v="107.4"/>
    <n v="108.5"/>
    <n v="324.60000000000002"/>
    <n v="100.5"/>
    <n v="107.4"/>
    <n v="107.4"/>
    <n v="100.5"/>
    <n v="106.9"/>
    <n v="207.4"/>
    <n v="105.9"/>
    <n v="105.9"/>
    <n v="104"/>
    <n v="104"/>
    <n v="105.6"/>
    <n v="105.6"/>
    <n v="108.6"/>
    <n v="102.3"/>
    <n v="210.89999999999998"/>
    <n v="104.8"/>
    <n v="104.8"/>
    <n v="104.8"/>
    <n v="106.9"/>
  </r>
  <r>
    <x v="0"/>
    <x v="0"/>
    <x v="5"/>
    <x v="5"/>
    <n v="112.3"/>
    <n v="112.1"/>
    <n v="108.1"/>
    <n v="108.3"/>
    <n v="105.9"/>
    <n v="109.2"/>
    <n v="118"/>
    <n v="106.8"/>
    <n v="104.1"/>
    <n v="105.4"/>
    <n v="108.2"/>
    <n v="111"/>
    <n v="110.6"/>
    <n v="1420"/>
    <n v="109.7"/>
    <n v="108.8"/>
    <n v="109.5"/>
    <n v="328"/>
    <m/>
    <n v="108.5"/>
    <n v="108.5"/>
    <n v="106.6"/>
    <n v="107.5"/>
    <n v="214.1"/>
    <n v="106.3"/>
    <n v="106.3"/>
    <n v="105"/>
    <n v="105"/>
    <n v="106.5"/>
    <n v="106.5"/>
    <n v="109"/>
    <n v="102.5"/>
    <n v="211.5"/>
    <n v="105.6"/>
    <n v="105.5"/>
    <n v="105.55"/>
    <n v="108.9"/>
  </r>
  <r>
    <x v="1"/>
    <x v="0"/>
    <x v="5"/>
    <x v="5"/>
    <n v="117"/>
    <n v="120.1"/>
    <n v="112.5"/>
    <n v="107.3"/>
    <n v="101.3"/>
    <n v="112.4"/>
    <n v="143.6"/>
    <n v="105.4"/>
    <n v="101.4"/>
    <n v="106.4"/>
    <n v="110"/>
    <n v="112.2"/>
    <n v="115"/>
    <n v="1464.6000000000001"/>
    <n v="109.2"/>
    <n v="107.2"/>
    <n v="108.9"/>
    <n v="325.3"/>
    <n v="106.6"/>
    <n v="108"/>
    <n v="108"/>
    <n v="106.6"/>
    <n v="107.7"/>
    <n v="214.3"/>
    <n v="106.5"/>
    <n v="106.5"/>
    <n v="105.2"/>
    <n v="105.2"/>
    <n v="108.1"/>
    <n v="108.1"/>
    <n v="110.9"/>
    <n v="103.3"/>
    <n v="214.2"/>
    <n v="105.2"/>
    <n v="106.1"/>
    <n v="105.65"/>
    <n v="109.7"/>
  </r>
  <r>
    <x v="2"/>
    <x v="0"/>
    <x v="5"/>
    <x v="5"/>
    <n v="113.8"/>
    <n v="114.9"/>
    <n v="109.8"/>
    <n v="107.9"/>
    <n v="104.2"/>
    <n v="110.7"/>
    <n v="126.7"/>
    <n v="106.3"/>
    <n v="103.2"/>
    <n v="105.7"/>
    <n v="109"/>
    <n v="111.6"/>
    <n v="112.2"/>
    <n v="1436"/>
    <n v="109.5"/>
    <n v="108.1"/>
    <n v="109.3"/>
    <n v="326.89999999999998"/>
    <n v="106.6"/>
    <n v="108.3"/>
    <n v="108.3"/>
    <n v="106.6"/>
    <n v="107.6"/>
    <n v="214.2"/>
    <n v="106.4"/>
    <n v="106.4"/>
    <n v="105.1"/>
    <n v="105.1"/>
    <n v="107.4"/>
    <n v="107.4"/>
    <n v="109.5"/>
    <n v="102.8"/>
    <n v="212.3"/>
    <n v="105.4"/>
    <n v="105.8"/>
    <n v="105.6"/>
    <n v="109.3"/>
  </r>
  <r>
    <x v="0"/>
    <x v="0"/>
    <x v="6"/>
    <x v="6"/>
    <n v="113.4"/>
    <n v="114.9"/>
    <n v="110.5"/>
    <n v="109.3"/>
    <n v="106.2"/>
    <n v="110.3"/>
    <n v="129.19999999999999"/>
    <n v="107.1"/>
    <n v="104.3"/>
    <n v="106.4"/>
    <n v="109.1"/>
    <n v="112.1"/>
    <n v="113.1"/>
    <n v="1445.8999999999996"/>
    <n v="110.5"/>
    <n v="109.5"/>
    <n v="110.3"/>
    <n v="330.3"/>
    <m/>
    <n v="109.5"/>
    <n v="109.5"/>
    <n v="107.7"/>
    <n v="108.3"/>
    <n v="216"/>
    <n v="106.9"/>
    <n v="106.9"/>
    <n v="106.8"/>
    <n v="106.8"/>
    <n v="107.8"/>
    <n v="107.8"/>
    <n v="109.8"/>
    <n v="102.5"/>
    <n v="212.3"/>
    <n v="106.4"/>
    <n v="106.5"/>
    <n v="106.45"/>
    <n v="110.7"/>
  </r>
  <r>
    <x v="1"/>
    <x v="0"/>
    <x v="6"/>
    <x v="6"/>
    <n v="117.8"/>
    <n v="119.2"/>
    <n v="114"/>
    <n v="108.3"/>
    <n v="101.1"/>
    <n v="113.2"/>
    <n v="160.9"/>
    <n v="105.1"/>
    <n v="101.3"/>
    <n v="107.5"/>
    <n v="110.4"/>
    <n v="113.1"/>
    <n v="117.5"/>
    <n v="1489.4"/>
    <n v="109.8"/>
    <n v="107.8"/>
    <n v="109.5"/>
    <n v="327.10000000000002"/>
    <n v="107.7"/>
    <n v="108.6"/>
    <n v="108.6"/>
    <n v="107.7"/>
    <n v="108.1"/>
    <n v="215.8"/>
    <n v="107.1"/>
    <n v="107.1"/>
    <n v="107.3"/>
    <n v="107.3"/>
    <n v="110.1"/>
    <n v="110.1"/>
    <n v="111.7"/>
    <n v="103.2"/>
    <n v="214.9"/>
    <n v="105.9"/>
    <n v="107.3"/>
    <n v="106.6"/>
    <n v="111.4"/>
  </r>
  <r>
    <x v="2"/>
    <x v="0"/>
    <x v="6"/>
    <x v="6"/>
    <n v="114.8"/>
    <n v="116.4"/>
    <n v="111.9"/>
    <n v="108.9"/>
    <n v="104.3"/>
    <n v="111.7"/>
    <n v="140"/>
    <n v="106.4"/>
    <n v="103.3"/>
    <n v="106.8"/>
    <n v="109.6"/>
    <n v="112.6"/>
    <n v="114.7"/>
    <n v="1461.3999999999999"/>
    <n v="110.2"/>
    <n v="108.8"/>
    <n v="110"/>
    <n v="329"/>
    <n v="107.7"/>
    <n v="109.2"/>
    <n v="109.2"/>
    <n v="107.7"/>
    <n v="108.2"/>
    <n v="215.9"/>
    <n v="107"/>
    <n v="107"/>
    <n v="107.1"/>
    <n v="107.1"/>
    <n v="109.1"/>
    <n v="109.1"/>
    <n v="110.3"/>
    <n v="102.8"/>
    <n v="213.1"/>
    <n v="106.1"/>
    <n v="106.9"/>
    <n v="106.5"/>
    <n v="111"/>
  </r>
  <r>
    <x v="0"/>
    <x v="0"/>
    <x v="7"/>
    <x v="7"/>
    <n v="114.3"/>
    <n v="115.4"/>
    <n v="111.1"/>
    <n v="110"/>
    <n v="106.4"/>
    <n v="110.8"/>
    <n v="138.9"/>
    <n v="107.4"/>
    <n v="104.1"/>
    <n v="106.9"/>
    <n v="109.7"/>
    <n v="112.6"/>
    <n v="114.9"/>
    <n v="1462.5"/>
    <n v="111.3"/>
    <n v="110.2"/>
    <n v="111.1"/>
    <n v="332.6"/>
    <m/>
    <n v="109.9"/>
    <n v="109.9"/>
    <n v="108.9"/>
    <n v="108.7"/>
    <n v="217.60000000000002"/>
    <n v="107.5"/>
    <n v="107.5"/>
    <n v="107.8"/>
    <n v="107.8"/>
    <n v="108.7"/>
    <n v="108.7"/>
    <n v="110.7"/>
    <n v="105"/>
    <n v="215.7"/>
    <n v="106.8"/>
    <n v="107.5"/>
    <n v="107.15"/>
    <n v="112.1"/>
  </r>
  <r>
    <x v="1"/>
    <x v="0"/>
    <x v="7"/>
    <x v="7"/>
    <n v="118.3"/>
    <n v="120.4"/>
    <n v="112.7"/>
    <n v="108.9"/>
    <n v="101.1"/>
    <n v="108.7"/>
    <n v="177"/>
    <n v="104.7"/>
    <n v="101"/>
    <n v="108.5"/>
    <n v="110.9"/>
    <n v="114.3"/>
    <n v="119.6"/>
    <n v="1506.1000000000001"/>
    <n v="110.6"/>
    <n v="108.3"/>
    <n v="110.2"/>
    <n v="329.09999999999997"/>
    <n v="108.9"/>
    <n v="109.3"/>
    <n v="109.3"/>
    <n v="108.9"/>
    <n v="108.7"/>
    <n v="217.60000000000002"/>
    <n v="107.6"/>
    <n v="107.6"/>
    <n v="108.1"/>
    <n v="108.1"/>
    <n v="110.8"/>
    <n v="110.8"/>
    <n v="112.4"/>
    <n v="106"/>
    <n v="218.4"/>
    <n v="106.5"/>
    <n v="108.3"/>
    <n v="107.4"/>
    <n v="112.7"/>
  </r>
  <r>
    <x v="2"/>
    <x v="0"/>
    <x v="7"/>
    <x v="7"/>
    <n v="115.6"/>
    <n v="117.2"/>
    <n v="111.7"/>
    <n v="109.6"/>
    <n v="104.5"/>
    <n v="109.8"/>
    <n v="151.80000000000001"/>
    <n v="106.5"/>
    <n v="103.1"/>
    <n v="107.4"/>
    <n v="110.2"/>
    <n v="113.4"/>
    <n v="116.6"/>
    <n v="1477.4"/>
    <n v="111"/>
    <n v="109.4"/>
    <n v="110.7"/>
    <n v="331.1"/>
    <n v="108.9"/>
    <n v="109.7"/>
    <n v="109.7"/>
    <n v="108.9"/>
    <n v="108.7"/>
    <n v="217.60000000000002"/>
    <n v="107.5"/>
    <n v="107.5"/>
    <n v="108"/>
    <n v="108"/>
    <n v="109.9"/>
    <n v="109.9"/>
    <n v="111.2"/>
    <n v="105.4"/>
    <n v="216.60000000000002"/>
    <n v="106.6"/>
    <n v="107.9"/>
    <n v="107.25"/>
    <n v="112.4"/>
  </r>
  <r>
    <x v="0"/>
    <x v="0"/>
    <x v="8"/>
    <x v="8"/>
    <n v="115.4"/>
    <n v="115.7"/>
    <n v="111.7"/>
    <n v="111"/>
    <n v="107.4"/>
    <n v="110.9"/>
    <n v="154"/>
    <n v="108.1"/>
    <n v="104.2"/>
    <n v="107.9"/>
    <n v="110.4"/>
    <n v="114"/>
    <n v="117.8"/>
    <n v="1488.5000000000002"/>
    <n v="112.7"/>
    <n v="111.4"/>
    <n v="112.5"/>
    <n v="336.6"/>
    <m/>
    <n v="111.1"/>
    <n v="111.1"/>
    <n v="109.7"/>
    <n v="109.6"/>
    <n v="219.3"/>
    <n v="108.3"/>
    <n v="108.3"/>
    <n v="109.3"/>
    <n v="109.3"/>
    <n v="109.8"/>
    <n v="109.8"/>
    <n v="111.7"/>
    <n v="106.7"/>
    <n v="218.4"/>
    <n v="107.7"/>
    <n v="108.7"/>
    <n v="108.2"/>
    <n v="114.2"/>
  </r>
  <r>
    <x v="1"/>
    <x v="0"/>
    <x v="8"/>
    <x v="8"/>
    <n v="118.6"/>
    <n v="119.1"/>
    <n v="113.2"/>
    <n v="109.6"/>
    <n v="101.7"/>
    <n v="103.2"/>
    <n v="174.3"/>
    <n v="105.1"/>
    <n v="100.8"/>
    <n v="109.1"/>
    <n v="111.1"/>
    <n v="115.4"/>
    <n v="119.2"/>
    <n v="1500.4"/>
    <n v="111.4"/>
    <n v="109"/>
    <n v="111.1"/>
    <n v="331.5"/>
    <n v="109.7"/>
    <n v="109.5"/>
    <n v="109.5"/>
    <n v="109.7"/>
    <n v="109.6"/>
    <n v="219.3"/>
    <n v="107.9"/>
    <n v="107.9"/>
    <n v="110.4"/>
    <n v="110.4"/>
    <n v="111.2"/>
    <n v="111.2"/>
    <n v="112.9"/>
    <n v="106.9"/>
    <n v="219.8"/>
    <n v="107.4"/>
    <n v="109.4"/>
    <n v="108.4"/>
    <n v="113.2"/>
  </r>
  <r>
    <x v="2"/>
    <x v="0"/>
    <x v="8"/>
    <x v="8"/>
    <n v="116.4"/>
    <n v="116.9"/>
    <n v="112.3"/>
    <n v="110.5"/>
    <n v="105.3"/>
    <n v="107.3"/>
    <n v="160.9"/>
    <n v="107.1"/>
    <n v="103.1"/>
    <n v="108.3"/>
    <n v="110.7"/>
    <n v="114.6"/>
    <n v="118.3"/>
    <n v="1491.6999999999998"/>
    <n v="112.2"/>
    <n v="110.4"/>
    <n v="111.9"/>
    <n v="334.5"/>
    <n v="109.7"/>
    <n v="110.5"/>
    <n v="110.5"/>
    <n v="109.7"/>
    <n v="109.6"/>
    <n v="219.3"/>
    <n v="108.1"/>
    <n v="108.1"/>
    <n v="109.9"/>
    <n v="109.9"/>
    <n v="110.6"/>
    <n v="110.6"/>
    <n v="112"/>
    <n v="106.8"/>
    <n v="218.8"/>
    <n v="107.5"/>
    <n v="109"/>
    <n v="108.25"/>
    <n v="113.7"/>
  </r>
  <r>
    <x v="0"/>
    <x v="0"/>
    <x v="9"/>
    <x v="9"/>
    <n v="116.3"/>
    <n v="115.4"/>
    <n v="112.6"/>
    <n v="111.7"/>
    <n v="107.7"/>
    <n v="113.2"/>
    <n v="164.9"/>
    <n v="108.3"/>
    <n v="103.9"/>
    <n v="108.2"/>
    <n v="111.1"/>
    <n v="114.9"/>
    <n v="119.8"/>
    <n v="1508"/>
    <n v="113.6"/>
    <n v="112.3"/>
    <n v="113.4"/>
    <n v="339.29999999999995"/>
    <m/>
    <n v="111.6"/>
    <n v="111.6"/>
    <n v="110.5"/>
    <n v="110.4"/>
    <n v="220.9"/>
    <n v="108.9"/>
    <n v="108.9"/>
    <n v="109.3"/>
    <n v="109.3"/>
    <n v="110.2"/>
    <n v="110.2"/>
    <n v="112.2"/>
    <n v="107.5"/>
    <n v="219.7"/>
    <n v="108.3"/>
    <n v="109.1"/>
    <n v="108.69999999999999"/>
    <n v="115.5"/>
  </r>
  <r>
    <x v="1"/>
    <x v="0"/>
    <x v="9"/>
    <x v="9"/>
    <n v="118.9"/>
    <n v="118.1"/>
    <n v="114.5"/>
    <n v="110.4"/>
    <n v="102.3"/>
    <n v="106.2"/>
    <n v="183.5"/>
    <n v="105.3"/>
    <n v="100.2"/>
    <n v="109.6"/>
    <n v="111.4"/>
    <n v="116"/>
    <n v="120.8"/>
    <n v="1517.1999999999998"/>
    <n v="112.5"/>
    <n v="109.7"/>
    <n v="112"/>
    <n v="334.2"/>
    <n v="110.5"/>
    <n v="109.7"/>
    <n v="109.7"/>
    <n v="110.5"/>
    <n v="110.2"/>
    <n v="220.7"/>
    <n v="108.2"/>
    <n v="108.2"/>
    <n v="109.7"/>
    <n v="109.7"/>
    <n v="111.3"/>
    <n v="111.3"/>
    <n v="113.5"/>
    <n v="107.3"/>
    <n v="220.8"/>
    <n v="108"/>
    <n v="109.4"/>
    <n v="108.7"/>
    <n v="114"/>
  </r>
  <r>
    <x v="2"/>
    <x v="0"/>
    <x v="9"/>
    <x v="9"/>
    <n v="117.1"/>
    <n v="116.3"/>
    <n v="113.3"/>
    <n v="111.2"/>
    <n v="105.7"/>
    <n v="109.9"/>
    <n v="171.2"/>
    <n v="107.3"/>
    <n v="102.7"/>
    <n v="108.7"/>
    <n v="111.2"/>
    <n v="115.4"/>
    <n v="120.2"/>
    <n v="1510.2000000000003"/>
    <n v="113.2"/>
    <n v="111.2"/>
    <n v="112.8"/>
    <n v="337.2"/>
    <n v="110.5"/>
    <n v="110.9"/>
    <n v="110.9"/>
    <n v="110.5"/>
    <n v="110.3"/>
    <n v="220.8"/>
    <n v="108.6"/>
    <n v="108.6"/>
    <n v="109.5"/>
    <n v="109.5"/>
    <n v="110.8"/>
    <n v="110.8"/>
    <n v="112.5"/>
    <n v="107.4"/>
    <n v="219.9"/>
    <n v="108.1"/>
    <n v="109.2"/>
    <n v="108.65"/>
    <n v="114.8"/>
  </r>
  <r>
    <x v="0"/>
    <x v="0"/>
    <x v="10"/>
    <x v="10"/>
    <n v="117.3"/>
    <n v="114.9"/>
    <n v="116.2"/>
    <n v="112.8"/>
    <n v="108.9"/>
    <n v="116.6"/>
    <n v="178.1"/>
    <n v="109.1"/>
    <n v="103.6"/>
    <n v="109"/>
    <n v="111.8"/>
    <n v="116"/>
    <n v="122.5"/>
    <n v="1536.8"/>
    <n v="114.6"/>
    <n v="113.1"/>
    <n v="114.4"/>
    <n v="342.1"/>
    <m/>
    <n v="112.6"/>
    <n v="112.6"/>
    <n v="111.1"/>
    <n v="111.3"/>
    <n v="222.39999999999998"/>
    <n v="109.7"/>
    <n v="109.7"/>
    <n v="109.6"/>
    <n v="109.6"/>
    <n v="111"/>
    <n v="111"/>
    <n v="112.8"/>
    <n v="108.2"/>
    <n v="221"/>
    <n v="108.7"/>
    <n v="109.8"/>
    <n v="109.25"/>
    <n v="117.4"/>
  </r>
  <r>
    <x v="1"/>
    <x v="0"/>
    <x v="11"/>
    <x v="11"/>
    <n v="119.8"/>
    <n v="116.3"/>
    <n v="122.6"/>
    <n v="112"/>
    <n v="103.2"/>
    <n v="110"/>
    <n v="192.8"/>
    <n v="106.3"/>
    <n v="99.5"/>
    <n v="110.3"/>
    <n v="111.8"/>
    <n v="117.1"/>
    <n v="122.9"/>
    <n v="1544.6"/>
    <n v="113.5"/>
    <n v="110.3"/>
    <n v="113"/>
    <n v="336.8"/>
    <n v="111.1"/>
    <n v="110"/>
    <n v="110"/>
    <n v="111.1"/>
    <n v="110.9"/>
    <n v="222"/>
    <n v="108.6"/>
    <n v="108.6"/>
    <n v="109.5"/>
    <n v="109.5"/>
    <n v="111.3"/>
    <n v="111.3"/>
    <n v="114.1"/>
    <n v="107.9"/>
    <n v="222"/>
    <n v="108.5"/>
    <n v="109.6"/>
    <n v="109.05"/>
    <n v="115"/>
  </r>
  <r>
    <x v="2"/>
    <x v="0"/>
    <x v="11"/>
    <x v="11"/>
    <n v="118.1"/>
    <n v="115.4"/>
    <n v="118.7"/>
    <n v="112.5"/>
    <n v="106.8"/>
    <n v="113.5"/>
    <n v="183.1"/>
    <n v="108.2"/>
    <n v="102.2"/>
    <n v="109.4"/>
    <n v="111.8"/>
    <n v="116.5"/>
    <n v="122.6"/>
    <n v="1538.8"/>
    <n v="114.2"/>
    <n v="111.9"/>
    <n v="113.8"/>
    <n v="339.90000000000003"/>
    <n v="111.1"/>
    <n v="111.6"/>
    <n v="111.6"/>
    <n v="111.1"/>
    <n v="111.1"/>
    <n v="222.2"/>
    <n v="109.3"/>
    <n v="109.3"/>
    <n v="109.5"/>
    <n v="109.5"/>
    <n v="111.2"/>
    <n v="111.2"/>
    <n v="113.1"/>
    <n v="108.1"/>
    <n v="221.2"/>
    <n v="108.6"/>
    <n v="109.7"/>
    <n v="109.15"/>
    <n v="116.3"/>
  </r>
  <r>
    <x v="0"/>
    <x v="0"/>
    <x v="12"/>
    <x v="12"/>
    <n v="118.4"/>
    <n v="115.9"/>
    <n v="120.4"/>
    <n v="113.8"/>
    <n v="109.5"/>
    <n v="115.5"/>
    <n v="145.69999999999999"/>
    <n v="109.5"/>
    <n v="102.9"/>
    <n v="109.8"/>
    <n v="112.1"/>
    <n v="116.8"/>
    <n v="118.7"/>
    <n v="1509"/>
    <n v="115.8"/>
    <n v="114"/>
    <n v="115.5"/>
    <n v="345.3"/>
    <m/>
    <n v="112.8"/>
    <n v="112.8"/>
    <n v="110.7"/>
    <n v="112.1"/>
    <n v="222.8"/>
    <n v="110.1"/>
    <n v="110.1"/>
    <n v="109.9"/>
    <n v="109.9"/>
    <n v="111.6"/>
    <n v="111.6"/>
    <n v="113.6"/>
    <n v="108.1"/>
    <n v="221.7"/>
    <n v="109.2"/>
    <n v="110.1"/>
    <n v="109.65"/>
    <n v="115.5"/>
  </r>
  <r>
    <x v="1"/>
    <x v="0"/>
    <x v="12"/>
    <x v="12"/>
    <n v="120.5"/>
    <n v="118.1"/>
    <n v="128.5"/>
    <n v="112.8"/>
    <n v="103.4"/>
    <n v="110.7"/>
    <n v="144.80000000000001"/>
    <n v="107.1"/>
    <n v="98.6"/>
    <n v="111.9"/>
    <n v="112.1"/>
    <n v="118.1"/>
    <n v="117.8"/>
    <n v="1504.4"/>
    <n v="114.2"/>
    <n v="110.9"/>
    <n v="113.7"/>
    <n v="338.8"/>
    <n v="110.7"/>
    <n v="110.4"/>
    <n v="110.4"/>
    <n v="110.7"/>
    <n v="111.3"/>
    <n v="222"/>
    <n v="109"/>
    <n v="109"/>
    <n v="109.7"/>
    <n v="109.7"/>
    <n v="111.4"/>
    <n v="111.4"/>
    <n v="115"/>
    <n v="107.7"/>
    <n v="222.7"/>
    <n v="108.9"/>
    <n v="109.8"/>
    <n v="109.35"/>
    <n v="113.3"/>
  </r>
  <r>
    <x v="2"/>
    <x v="0"/>
    <x v="12"/>
    <x v="12"/>
    <n v="119.1"/>
    <n v="116.7"/>
    <n v="123.5"/>
    <n v="113.4"/>
    <n v="107.3"/>
    <n v="113.3"/>
    <n v="145.4"/>
    <n v="108.7"/>
    <n v="101.5"/>
    <n v="110.5"/>
    <n v="112.1"/>
    <n v="117.4"/>
    <n v="118.4"/>
    <n v="1507.3000000000002"/>
    <n v="115.2"/>
    <n v="112.7"/>
    <n v="114.8"/>
    <n v="342.7"/>
    <n v="110.7"/>
    <n v="111.9"/>
    <n v="111.9"/>
    <n v="110.7"/>
    <n v="111.7"/>
    <n v="222.4"/>
    <n v="109.7"/>
    <n v="109.7"/>
    <n v="109.8"/>
    <n v="109.8"/>
    <n v="111.5"/>
    <n v="111.5"/>
    <n v="114"/>
    <n v="107.9"/>
    <n v="221.9"/>
    <n v="109"/>
    <n v="110"/>
    <n v="109.5"/>
    <n v="114.5"/>
  </r>
  <r>
    <x v="0"/>
    <x v="1"/>
    <x v="0"/>
    <x v="13"/>
    <n v="118.9"/>
    <n v="117.1"/>
    <n v="120.5"/>
    <n v="114.4"/>
    <n v="109"/>
    <n v="115.5"/>
    <n v="123.9"/>
    <n v="109.6"/>
    <n v="101.8"/>
    <n v="110.2"/>
    <n v="112.4"/>
    <n v="117.3"/>
    <n v="116"/>
    <n v="1486.6000000000001"/>
    <n v="116.5"/>
    <n v="114.5"/>
    <n v="116.2"/>
    <n v="347.2"/>
    <m/>
    <n v="113"/>
    <n v="113"/>
    <n v="111.6"/>
    <n v="112.6"/>
    <n v="224.2"/>
    <n v="110.6"/>
    <n v="110.6"/>
    <n v="110.5"/>
    <n v="110.5"/>
    <n v="111.8"/>
    <n v="111.8"/>
    <n v="114"/>
    <n v="108.3"/>
    <n v="222.3"/>
    <n v="109.6"/>
    <n v="110.6"/>
    <n v="110.1"/>
    <n v="114.2"/>
  </r>
  <r>
    <x v="1"/>
    <x v="1"/>
    <x v="0"/>
    <x v="13"/>
    <n v="121.2"/>
    <n v="122"/>
    <n v="129.9"/>
    <n v="113.6"/>
    <n v="102.9"/>
    <n v="112.1"/>
    <n v="118.9"/>
    <n v="107.5"/>
    <n v="96.9"/>
    <n v="112.7"/>
    <n v="112.1"/>
    <n v="119"/>
    <n v="115.5"/>
    <n v="1484.3"/>
    <n v="114.8"/>
    <n v="111.3"/>
    <n v="114.3"/>
    <n v="340.4"/>
    <n v="111.6"/>
    <n v="111"/>
    <n v="111"/>
    <n v="111.6"/>
    <n v="111.9"/>
    <n v="223.5"/>
    <n v="109.7"/>
    <n v="109.7"/>
    <n v="110.8"/>
    <n v="110.8"/>
    <n v="111.5"/>
    <n v="111.5"/>
    <n v="115.7"/>
    <n v="108"/>
    <n v="223.7"/>
    <n v="109.8"/>
    <n v="110.5"/>
    <n v="110.15"/>
    <n v="112.9"/>
  </r>
  <r>
    <x v="2"/>
    <x v="1"/>
    <x v="0"/>
    <x v="13"/>
    <n v="119.6"/>
    <n v="118.8"/>
    <n v="124.1"/>
    <n v="114.1"/>
    <n v="106.8"/>
    <n v="113.9"/>
    <n v="122.2"/>
    <n v="108.9"/>
    <n v="100.2"/>
    <n v="111"/>
    <n v="112.3"/>
    <n v="118.1"/>
    <n v="115.8"/>
    <n v="1485.7999999999997"/>
    <n v="115.8"/>
    <n v="113.2"/>
    <n v="115.4"/>
    <n v="344.4"/>
    <n v="111.6"/>
    <n v="112.2"/>
    <n v="112.2"/>
    <n v="111.6"/>
    <n v="112.3"/>
    <n v="223.89999999999998"/>
    <n v="110.3"/>
    <n v="110.3"/>
    <n v="110.7"/>
    <n v="110.7"/>
    <n v="111.6"/>
    <n v="111.6"/>
    <n v="114.5"/>
    <n v="108.2"/>
    <n v="222.7"/>
    <n v="109.7"/>
    <n v="110.6"/>
    <n v="110.15"/>
    <n v="113.6"/>
  </r>
  <r>
    <x v="0"/>
    <x v="1"/>
    <x v="1"/>
    <x v="14"/>
    <n v="119.4"/>
    <n v="117.7"/>
    <n v="121.2"/>
    <n v="115"/>
    <n v="109"/>
    <n v="116.6"/>
    <n v="116"/>
    <n v="109.8"/>
    <n v="101.1"/>
    <n v="110.4"/>
    <n v="112.9"/>
    <n v="117.8"/>
    <n v="115.3"/>
    <n v="1482.2"/>
    <n v="117.1"/>
    <n v="114.5"/>
    <n v="116.7"/>
    <n v="348.3"/>
    <m/>
    <n v="113.2"/>
    <n v="113.2"/>
    <n v="112.5"/>
    <n v="112.9"/>
    <n v="225.4"/>
    <n v="110.9"/>
    <n v="110.9"/>
    <n v="110.8"/>
    <n v="110.8"/>
    <n v="112"/>
    <n v="112"/>
    <n v="114.2"/>
    <n v="108.7"/>
    <n v="222.9"/>
    <n v="109.9"/>
    <n v="110.9"/>
    <n v="110.4"/>
    <n v="114"/>
  </r>
  <r>
    <x v="1"/>
    <x v="1"/>
    <x v="1"/>
    <x v="14"/>
    <n v="121.9"/>
    <n v="122"/>
    <n v="124.5"/>
    <n v="115.2"/>
    <n v="102.5"/>
    <n v="114.1"/>
    <n v="111.5"/>
    <n v="108.2"/>
    <n v="95.4"/>
    <n v="113.5"/>
    <n v="112.1"/>
    <n v="119.9"/>
    <n v="115.2"/>
    <n v="1476"/>
    <n v="115.3"/>
    <n v="111.7"/>
    <n v="114.7"/>
    <n v="341.7"/>
    <n v="112.5"/>
    <n v="111.1"/>
    <n v="111.1"/>
    <n v="112.5"/>
    <n v="112.6"/>
    <n v="225.1"/>
    <n v="110.4"/>
    <n v="110.4"/>
    <n v="111.3"/>
    <n v="111.3"/>
    <n v="111.6"/>
    <n v="111.6"/>
    <n v="116.2"/>
    <n v="108.7"/>
    <n v="224.9"/>
    <n v="110.3"/>
    <n v="111"/>
    <n v="110.65"/>
    <n v="113.1"/>
  </r>
  <r>
    <x v="2"/>
    <x v="1"/>
    <x v="1"/>
    <x v="14"/>
    <n v="120.2"/>
    <n v="119.2"/>
    <n v="122.5"/>
    <n v="115.1"/>
    <n v="106.6"/>
    <n v="115.4"/>
    <n v="114.5"/>
    <n v="109.3"/>
    <n v="99.2"/>
    <n v="111.4"/>
    <n v="112.6"/>
    <n v="118.8"/>
    <n v="115.3"/>
    <n v="1480.1"/>
    <n v="116.4"/>
    <n v="113.3"/>
    <n v="115.9"/>
    <n v="345.6"/>
    <n v="112.5"/>
    <n v="112.4"/>
    <n v="112.4"/>
    <n v="112.5"/>
    <n v="112.8"/>
    <n v="225.3"/>
    <n v="110.7"/>
    <n v="110.7"/>
    <n v="111.1"/>
    <n v="111.1"/>
    <n v="111.8"/>
    <n v="111.8"/>
    <n v="114.7"/>
    <n v="108.7"/>
    <n v="223.4"/>
    <n v="110.1"/>
    <n v="110.9"/>
    <n v="110.5"/>
    <n v="113.6"/>
  </r>
  <r>
    <x v="0"/>
    <x v="1"/>
    <x v="2"/>
    <x v="15"/>
    <n v="120.1"/>
    <n v="118.1"/>
    <n v="120.7"/>
    <n v="116.1"/>
    <n v="109.3"/>
    <n v="119.6"/>
    <n v="117.9"/>
    <n v="110.2"/>
    <n v="101.2"/>
    <n v="110.7"/>
    <n v="113"/>
    <n v="118.3"/>
    <n v="116.2"/>
    <n v="1491.4"/>
    <n v="117.5"/>
    <n v="114.9"/>
    <n v="117.2"/>
    <n v="349.6"/>
    <m/>
    <n v="113.4"/>
    <n v="113.4"/>
    <n v="113.2"/>
    <n v="113.4"/>
    <n v="226.60000000000002"/>
    <n v="111.4"/>
    <n v="111.4"/>
    <n v="111.2"/>
    <n v="111.2"/>
    <n v="112.4"/>
    <n v="112.4"/>
    <n v="114.6"/>
    <n v="108.9"/>
    <n v="223.5"/>
    <n v="110.2"/>
    <n v="111.3"/>
    <n v="110.75"/>
    <n v="114.6"/>
  </r>
  <r>
    <x v="1"/>
    <x v="1"/>
    <x v="2"/>
    <x v="15"/>
    <n v="122.1"/>
    <n v="121.4"/>
    <n v="121.5"/>
    <n v="116.2"/>
    <n v="102.8"/>
    <n v="117.7"/>
    <n v="113.3"/>
    <n v="108.9"/>
    <n v="96.3"/>
    <n v="114.1"/>
    <n v="112.2"/>
    <n v="120.5"/>
    <n v="116"/>
    <n v="1483"/>
    <n v="115.8"/>
    <n v="112.1"/>
    <n v="115.2"/>
    <n v="343.09999999999997"/>
    <n v="113.2"/>
    <n v="110.9"/>
    <n v="110.9"/>
    <n v="113.2"/>
    <n v="113"/>
    <n v="226.2"/>
    <n v="110.8"/>
    <n v="110.8"/>
    <n v="111.6"/>
    <n v="111.6"/>
    <n v="111.8"/>
    <n v="111.8"/>
    <n v="116.7"/>
    <n v="109.2"/>
    <n v="225.9"/>
    <n v="110.9"/>
    <n v="111.4"/>
    <n v="111.15"/>
    <n v="113.7"/>
  </r>
  <r>
    <x v="2"/>
    <x v="1"/>
    <x v="2"/>
    <x v="15"/>
    <n v="120.7"/>
    <n v="119.3"/>
    <n v="121"/>
    <n v="116.1"/>
    <n v="106.9"/>
    <n v="118.7"/>
    <n v="116.3"/>
    <n v="109.8"/>
    <n v="99.6"/>
    <n v="111.8"/>
    <n v="112.7"/>
    <n v="119.3"/>
    <n v="116.1"/>
    <n v="1488.2999999999997"/>
    <n v="116.8"/>
    <n v="113.7"/>
    <n v="116.4"/>
    <n v="346.9"/>
    <n v="113.2"/>
    <n v="112.5"/>
    <n v="112.5"/>
    <n v="113.2"/>
    <n v="113.2"/>
    <n v="226.4"/>
    <n v="111.2"/>
    <n v="111.2"/>
    <n v="111.4"/>
    <n v="111.4"/>
    <n v="112"/>
    <n v="112"/>
    <n v="115.2"/>
    <n v="109"/>
    <n v="224.2"/>
    <n v="110.6"/>
    <n v="111.3"/>
    <n v="110.94999999999999"/>
    <n v="114.2"/>
  </r>
  <r>
    <x v="0"/>
    <x v="1"/>
    <x v="3"/>
    <x v="16"/>
    <n v="120.2"/>
    <n v="118.9"/>
    <n v="118.1"/>
    <n v="117"/>
    <n v="109.7"/>
    <n v="125.5"/>
    <n v="120.5"/>
    <n v="111"/>
    <n v="102.6"/>
    <n v="111.2"/>
    <n v="113.5"/>
    <n v="118.7"/>
    <n v="117.2"/>
    <n v="1504.1000000000001"/>
    <n v="118.1"/>
    <n v="116.1"/>
    <n v="117.8"/>
    <n v="352"/>
    <m/>
    <n v="113.4"/>
    <n v="113.4"/>
    <n v="113.9"/>
    <n v="113.7"/>
    <n v="227.60000000000002"/>
    <n v="111.8"/>
    <n v="111.8"/>
    <n v="111.2"/>
    <n v="111.2"/>
    <n v="113"/>
    <n v="113"/>
    <n v="115.4"/>
    <n v="108.9"/>
    <n v="224.3"/>
    <n v="110.5"/>
    <n v="111.5"/>
    <n v="111"/>
    <n v="115.4"/>
  </r>
  <r>
    <x v="1"/>
    <x v="1"/>
    <x v="3"/>
    <x v="16"/>
    <n v="122.5"/>
    <n v="121.7"/>
    <n v="113.3"/>
    <n v="117"/>
    <n v="103.1"/>
    <n v="126.7"/>
    <n v="121.2"/>
    <n v="111"/>
    <n v="100.3"/>
    <n v="115.3"/>
    <n v="112.7"/>
    <n v="121"/>
    <n v="118.2"/>
    <n v="1504.0000000000002"/>
    <n v="116.3"/>
    <n v="112.5"/>
    <n v="115.7"/>
    <n v="344.5"/>
    <n v="113.9"/>
    <n v="110.9"/>
    <n v="110.9"/>
    <n v="113.9"/>
    <n v="113.4"/>
    <n v="227.3"/>
    <n v="111"/>
    <n v="111"/>
    <n v="111.2"/>
    <n v="111.2"/>
    <n v="112.5"/>
    <n v="112.5"/>
    <n v="117.6"/>
    <n v="109.1"/>
    <n v="226.7"/>
    <n v="111.2"/>
    <n v="111.4"/>
    <n v="111.30000000000001"/>
    <n v="114.7"/>
  </r>
  <r>
    <x v="2"/>
    <x v="1"/>
    <x v="3"/>
    <x v="16"/>
    <n v="120.9"/>
    <n v="119.9"/>
    <n v="116.2"/>
    <n v="117"/>
    <n v="107.3"/>
    <n v="126.1"/>
    <n v="120.7"/>
    <n v="111"/>
    <n v="101.8"/>
    <n v="112.6"/>
    <n v="113.2"/>
    <n v="119.8"/>
    <n v="117.6"/>
    <n v="1504.1"/>
    <n v="117.4"/>
    <n v="114.6"/>
    <n v="117"/>
    <n v="349"/>
    <n v="113.9"/>
    <n v="112.5"/>
    <n v="112.5"/>
    <n v="113.9"/>
    <n v="113.6"/>
    <n v="227.5"/>
    <n v="111.5"/>
    <n v="111.5"/>
    <n v="111.2"/>
    <n v="111.2"/>
    <n v="112.7"/>
    <n v="112.7"/>
    <n v="116"/>
    <n v="109"/>
    <n v="225"/>
    <n v="110.9"/>
    <n v="111.5"/>
    <n v="111.2"/>
    <n v="115.1"/>
  </r>
  <r>
    <x v="0"/>
    <x v="1"/>
    <x v="4"/>
    <x v="17"/>
    <n v="120.3"/>
    <n v="120.2"/>
    <n v="116.9"/>
    <n v="118"/>
    <n v="110.1"/>
    <n v="126.3"/>
    <n v="123.9"/>
    <n v="111.5"/>
    <n v="103.5"/>
    <n v="111.6"/>
    <n v="114.2"/>
    <n v="119.2"/>
    <n v="118.2"/>
    <n v="1513.8999999999999"/>
    <n v="118.7"/>
    <n v="116.8"/>
    <n v="118.5"/>
    <n v="354"/>
    <m/>
    <n v="113.4"/>
    <n v="113.4"/>
    <n v="114.3"/>
    <n v="114.1"/>
    <n v="228.39999999999998"/>
    <n v="112.1"/>
    <n v="112.1"/>
    <n v="111.4"/>
    <n v="111.4"/>
    <n v="113.1"/>
    <n v="113.1"/>
    <n v="116.3"/>
    <n v="108.9"/>
    <n v="225.2"/>
    <n v="110.9"/>
    <n v="111.8"/>
    <n v="111.35"/>
    <n v="116"/>
  </r>
  <r>
    <x v="1"/>
    <x v="1"/>
    <x v="4"/>
    <x v="17"/>
    <n v="122.7"/>
    <n v="124.1"/>
    <n v="114.2"/>
    <n v="119.1"/>
    <n v="103.5"/>
    <n v="129.19999999999999"/>
    <n v="127"/>
    <n v="112.6"/>
    <n v="101.3"/>
    <n v="117"/>
    <n v="112.9"/>
    <n v="121.7"/>
    <n v="120"/>
    <n v="1525.3000000000002"/>
    <n v="116.8"/>
    <n v="112.9"/>
    <n v="116.2"/>
    <n v="345.9"/>
    <n v="114.3"/>
    <n v="111.1"/>
    <n v="111.1"/>
    <n v="114.3"/>
    <n v="114.1"/>
    <n v="228.39999999999998"/>
    <n v="111.2"/>
    <n v="111.2"/>
    <n v="111.3"/>
    <n v="111.3"/>
    <n v="112.9"/>
    <n v="112.9"/>
    <n v="118.3"/>
    <n v="109.3"/>
    <n v="227.6"/>
    <n v="111.5"/>
    <n v="111.7"/>
    <n v="111.6"/>
    <n v="115.6"/>
  </r>
  <r>
    <x v="2"/>
    <x v="1"/>
    <x v="4"/>
    <x v="17"/>
    <n v="121.1"/>
    <n v="121.6"/>
    <n v="115.9"/>
    <n v="118.4"/>
    <n v="107.7"/>
    <n v="127.7"/>
    <n v="125"/>
    <n v="111.9"/>
    <n v="102.8"/>
    <n v="113.4"/>
    <n v="113.7"/>
    <n v="120.4"/>
    <n v="118.9"/>
    <n v="1518.5000000000005"/>
    <n v="118"/>
    <n v="115.2"/>
    <n v="117.6"/>
    <n v="350.79999999999995"/>
    <n v="114.3"/>
    <n v="112.5"/>
    <n v="112.5"/>
    <n v="114.3"/>
    <n v="114.1"/>
    <n v="228.39999999999998"/>
    <n v="111.8"/>
    <n v="111.8"/>
    <n v="111.3"/>
    <n v="111.3"/>
    <n v="113"/>
    <n v="113"/>
    <n v="116.8"/>
    <n v="109.1"/>
    <n v="225.89999999999998"/>
    <n v="111.2"/>
    <n v="111.8"/>
    <n v="111.5"/>
    <n v="115.8"/>
  </r>
  <r>
    <x v="0"/>
    <x v="1"/>
    <x v="5"/>
    <x v="18"/>
    <n v="120.7"/>
    <n v="121.6"/>
    <n v="116.1"/>
    <n v="119.3"/>
    <n v="110.3"/>
    <n v="125.8"/>
    <n v="129.30000000000001"/>
    <n v="112.2"/>
    <n v="103.6"/>
    <n v="112.3"/>
    <n v="114.9"/>
    <n v="120.1"/>
    <n v="119.5"/>
    <n v="1525.6999999999998"/>
    <n v="119.7"/>
    <n v="117.3"/>
    <n v="119.3"/>
    <n v="356.3"/>
    <m/>
    <n v="114.4"/>
    <n v="114.4"/>
    <n v="113.9"/>
    <n v="114.9"/>
    <n v="228.8"/>
    <n v="112.8"/>
    <n v="112.8"/>
    <n v="112.2"/>
    <n v="112.2"/>
    <n v="114.3"/>
    <n v="114.3"/>
    <n v="117.3"/>
    <n v="108"/>
    <n v="225.3"/>
    <n v="111.4"/>
    <n v="112.3"/>
    <n v="111.85"/>
    <n v="117"/>
  </r>
  <r>
    <x v="1"/>
    <x v="1"/>
    <x v="5"/>
    <x v="18"/>
    <n v="123.1"/>
    <n v="125.9"/>
    <n v="115.4"/>
    <n v="120.4"/>
    <n v="103.4"/>
    <n v="131.19999999999999"/>
    <n v="137.5"/>
    <n v="112.8"/>
    <n v="101.4"/>
    <n v="118.3"/>
    <n v="113.2"/>
    <n v="122.4"/>
    <n v="122"/>
    <n v="1547"/>
    <n v="117.4"/>
    <n v="113.2"/>
    <n v="116.7"/>
    <n v="347.3"/>
    <n v="113.9"/>
    <n v="111.2"/>
    <n v="111.2"/>
    <n v="113.9"/>
    <n v="114.3"/>
    <n v="228.2"/>
    <n v="111.4"/>
    <n v="111.4"/>
    <n v="111.5"/>
    <n v="111.5"/>
    <n v="115.1"/>
    <n v="115.1"/>
    <n v="119"/>
    <n v="108.7"/>
    <n v="227.7"/>
    <n v="111.8"/>
    <n v="112.2"/>
    <n v="112"/>
    <n v="116.4"/>
  </r>
  <r>
    <x v="2"/>
    <x v="1"/>
    <x v="5"/>
    <x v="18"/>
    <n v="121.5"/>
    <n v="123.1"/>
    <n v="115.8"/>
    <n v="119.7"/>
    <n v="107.8"/>
    <n v="128.30000000000001"/>
    <n v="132.1"/>
    <n v="112.4"/>
    <n v="102.9"/>
    <n v="114.3"/>
    <n v="114.2"/>
    <n v="121.2"/>
    <n v="120.4"/>
    <n v="1533.7000000000003"/>
    <n v="118.8"/>
    <n v="115.6"/>
    <n v="118.3"/>
    <n v="352.7"/>
    <n v="113.9"/>
    <n v="113.2"/>
    <n v="113.2"/>
    <n v="113.9"/>
    <n v="114.6"/>
    <n v="228.5"/>
    <n v="112.3"/>
    <n v="112.3"/>
    <n v="111.8"/>
    <n v="111.8"/>
    <n v="114.8"/>
    <n v="114.8"/>
    <n v="117.8"/>
    <n v="108.3"/>
    <n v="226.1"/>
    <n v="111.6"/>
    <n v="112.3"/>
    <n v="111.94999999999999"/>
    <n v="116.7"/>
  </r>
  <r>
    <x v="0"/>
    <x v="1"/>
    <x v="6"/>
    <x v="19"/>
    <n v="121.7"/>
    <n v="122.5"/>
    <n v="117.7"/>
    <n v="120.6"/>
    <n v="110.4"/>
    <n v="129.1"/>
    <n v="150.1"/>
    <n v="113.2"/>
    <n v="104.8"/>
    <n v="113.3"/>
    <n v="115.6"/>
    <n v="120.9"/>
    <n v="123.3"/>
    <n v="1563.2"/>
    <n v="120.7"/>
    <n v="118.3"/>
    <n v="120.3"/>
    <n v="359.3"/>
    <m/>
    <n v="115.3"/>
    <n v="115.3"/>
    <n v="114.8"/>
    <n v="115.4"/>
    <n v="230.2"/>
    <n v="113.4"/>
    <n v="113.4"/>
    <n v="113.2"/>
    <n v="113.2"/>
    <n v="115.5"/>
    <n v="115.5"/>
    <n v="118"/>
    <n v="108.8"/>
    <n v="226.8"/>
    <n v="111.8"/>
    <n v="113.1"/>
    <n v="112.44999999999999"/>
    <n v="119.5"/>
  </r>
  <r>
    <x v="1"/>
    <x v="1"/>
    <x v="6"/>
    <x v="19"/>
    <n v="123.8"/>
    <n v="126.4"/>
    <n v="118"/>
    <n v="121.6"/>
    <n v="103.5"/>
    <n v="133.69999999999999"/>
    <n v="172.4"/>
    <n v="113.1"/>
    <n v="102.7"/>
    <n v="120"/>
    <n v="113.8"/>
    <n v="123.4"/>
    <n v="127.1"/>
    <n v="1599.5"/>
    <n v="118"/>
    <n v="113.6"/>
    <n v="117.4"/>
    <n v="349"/>
    <n v="114.8"/>
    <n v="111.6"/>
    <n v="111.6"/>
    <n v="114.8"/>
    <n v="114.9"/>
    <n v="229.7"/>
    <n v="111.5"/>
    <n v="111.5"/>
    <n v="113"/>
    <n v="113"/>
    <n v="117.8"/>
    <n v="117.8"/>
    <n v="121"/>
    <n v="109.7"/>
    <n v="230.7"/>
    <n v="112.4"/>
    <n v="113.5"/>
    <n v="112.95"/>
    <n v="118.9"/>
  </r>
  <r>
    <x v="2"/>
    <x v="1"/>
    <x v="6"/>
    <x v="19"/>
    <n v="122.4"/>
    <n v="123.9"/>
    <n v="117.8"/>
    <n v="121"/>
    <n v="107.9"/>
    <n v="131.19999999999999"/>
    <n v="157.69999999999999"/>
    <n v="113.2"/>
    <n v="104.1"/>
    <n v="115.5"/>
    <n v="114.8"/>
    <n v="122.1"/>
    <n v="124.7"/>
    <n v="1576.3"/>
    <n v="119.6"/>
    <n v="116.3"/>
    <n v="119.1"/>
    <n v="355"/>
    <n v="114.8"/>
    <n v="113.9"/>
    <n v="113.9"/>
    <n v="114.8"/>
    <n v="115.2"/>
    <n v="230"/>
    <n v="112.7"/>
    <n v="112.7"/>
    <n v="113.1"/>
    <n v="113.1"/>
    <n v="116.8"/>
    <n v="116.8"/>
    <n v="118.8"/>
    <n v="109.2"/>
    <n v="228"/>
    <n v="112.1"/>
    <n v="113.3"/>
    <n v="112.69999999999999"/>
    <n v="119.2"/>
  </r>
  <r>
    <x v="0"/>
    <x v="1"/>
    <x v="7"/>
    <x v="20"/>
    <n v="121.8"/>
    <n v="122.8"/>
    <n v="117.8"/>
    <n v="121.9"/>
    <n v="110.6"/>
    <n v="129.69999999999999"/>
    <n v="161.1"/>
    <n v="114.1"/>
    <n v="105.1"/>
    <n v="114.6"/>
    <n v="115.8"/>
    <n v="121.7"/>
    <n v="125.3"/>
    <n v="1582.2999999999997"/>
    <n v="120.9"/>
    <n v="118.8"/>
    <n v="120.7"/>
    <n v="360.4"/>
    <m/>
    <n v="115.4"/>
    <n v="115.4"/>
    <n v="115.5"/>
    <n v="115.9"/>
    <n v="231.4"/>
    <n v="114"/>
    <n v="114"/>
    <n v="113.2"/>
    <n v="113.2"/>
    <n v="116.2"/>
    <n v="116.2"/>
    <n v="118.8"/>
    <n v="109.4"/>
    <n v="228.2"/>
    <n v="112.2"/>
    <n v="113.5"/>
    <n v="112.85"/>
    <n v="120.7"/>
  </r>
  <r>
    <x v="1"/>
    <x v="1"/>
    <x v="7"/>
    <x v="20"/>
    <n v="124.8"/>
    <n v="127.3"/>
    <n v="116.5"/>
    <n v="122.2"/>
    <n v="103.6"/>
    <n v="132.69999999999999"/>
    <n v="181.9"/>
    <n v="115.2"/>
    <n v="102.7"/>
    <n v="122.1"/>
    <n v="114.4"/>
    <n v="124.7"/>
    <n v="128.9"/>
    <n v="1617"/>
    <n v="118.6"/>
    <n v="114.1"/>
    <n v="117.9"/>
    <n v="350.6"/>
    <n v="115.5"/>
    <n v="111.8"/>
    <n v="111.8"/>
    <n v="115.5"/>
    <n v="115.3"/>
    <n v="230.8"/>
    <n v="112.2"/>
    <n v="112.2"/>
    <n v="112.5"/>
    <n v="112.5"/>
    <n v="119.2"/>
    <n v="119.2"/>
    <n v="123"/>
    <n v="110.5"/>
    <n v="233.5"/>
    <n v="112.9"/>
    <n v="113.9"/>
    <n v="113.4"/>
    <n v="119.9"/>
  </r>
  <r>
    <x v="2"/>
    <x v="1"/>
    <x v="7"/>
    <x v="20"/>
    <n v="122.7"/>
    <n v="124.4"/>
    <n v="117.3"/>
    <n v="122"/>
    <n v="108"/>
    <n v="131.1"/>
    <n v="168.2"/>
    <n v="114.5"/>
    <n v="104.3"/>
    <n v="117.1"/>
    <n v="115.2"/>
    <n v="123.1"/>
    <n v="126.6"/>
    <n v="1594.4999999999998"/>
    <n v="120"/>
    <n v="116.8"/>
    <n v="119.6"/>
    <n v="356.4"/>
    <n v="115.5"/>
    <n v="114"/>
    <n v="114"/>
    <n v="115.5"/>
    <n v="115.6"/>
    <n v="231.1"/>
    <n v="113.3"/>
    <n v="113.3"/>
    <n v="112.8"/>
    <n v="112.8"/>
    <n v="118"/>
    <n v="118"/>
    <n v="119.9"/>
    <n v="109.9"/>
    <n v="229.8"/>
    <n v="112.6"/>
    <n v="113.7"/>
    <n v="113.15"/>
    <n v="120.3"/>
  </r>
  <r>
    <x v="0"/>
    <x v="1"/>
    <x v="8"/>
    <x v="21"/>
    <n v="122.3"/>
    <n v="122.4"/>
    <n v="117.8"/>
    <n v="122.7"/>
    <n v="110.4"/>
    <n v="129.80000000000001"/>
    <n v="158.80000000000001"/>
    <n v="115"/>
    <n v="104.7"/>
    <n v="114.9"/>
    <n v="116.5"/>
    <n v="122.6"/>
    <n v="125.3"/>
    <n v="1583.2"/>
    <n v="121.7"/>
    <n v="119.2"/>
    <n v="121.3"/>
    <n v="362.2"/>
    <m/>
    <n v="115.8"/>
    <n v="115.8"/>
    <n v="116.1"/>
    <n v="116.7"/>
    <n v="232.8"/>
    <n v="114.5"/>
    <n v="114.5"/>
    <n v="112.8"/>
    <n v="112.8"/>
    <n v="116.6"/>
    <n v="116.6"/>
    <n v="119.5"/>
    <n v="109.1"/>
    <n v="228.6"/>
    <n v="112.6"/>
    <n v="113.7"/>
    <n v="113.15"/>
    <n v="120.9"/>
  </r>
  <r>
    <x v="1"/>
    <x v="1"/>
    <x v="8"/>
    <x v="21"/>
    <n v="124.2"/>
    <n v="125.4"/>
    <n v="116.4"/>
    <n v="122.7"/>
    <n v="103.5"/>
    <n v="124.5"/>
    <n v="168.6"/>
    <n v="116.9"/>
    <n v="101.9"/>
    <n v="122.9"/>
    <n v="114.8"/>
    <n v="125.2"/>
    <n v="126.7"/>
    <n v="1593.7000000000003"/>
    <n v="119.2"/>
    <n v="114.5"/>
    <n v="118.4"/>
    <n v="352.1"/>
    <n v="116.1"/>
    <n v="111.8"/>
    <n v="111.8"/>
    <n v="116.1"/>
    <n v="115.5"/>
    <n v="231.6"/>
    <n v="112.3"/>
    <n v="112.3"/>
    <n v="111.2"/>
    <n v="111.2"/>
    <n v="120"/>
    <n v="120"/>
    <n v="124.3"/>
    <n v="110"/>
    <n v="234.3"/>
    <n v="113.4"/>
    <n v="113.6"/>
    <n v="113.5"/>
    <n v="119.2"/>
  </r>
  <r>
    <x v="2"/>
    <x v="1"/>
    <x v="8"/>
    <x v="21"/>
    <n v="122.9"/>
    <n v="123.5"/>
    <n v="117.3"/>
    <n v="122.7"/>
    <n v="107.9"/>
    <n v="127.3"/>
    <n v="162.1"/>
    <n v="115.6"/>
    <n v="103.8"/>
    <n v="117.6"/>
    <n v="115.8"/>
    <n v="123.8"/>
    <n v="125.8"/>
    <n v="1586.0999999999997"/>
    <n v="120.7"/>
    <n v="117.2"/>
    <n v="120.1"/>
    <n v="358"/>
    <n v="116.1"/>
    <n v="114.3"/>
    <n v="114.3"/>
    <n v="116.1"/>
    <n v="116.1"/>
    <n v="232.2"/>
    <n v="113.7"/>
    <n v="113.7"/>
    <n v="112"/>
    <n v="112"/>
    <n v="118.6"/>
    <n v="118.6"/>
    <n v="120.8"/>
    <n v="109.5"/>
    <n v="230.3"/>
    <n v="113.1"/>
    <n v="113.7"/>
    <n v="113.4"/>
    <n v="120.1"/>
  </r>
  <r>
    <x v="0"/>
    <x v="1"/>
    <x v="9"/>
    <x v="22"/>
    <n v="122.6"/>
    <n v="122.5"/>
    <n v="118.3"/>
    <n v="123.2"/>
    <n v="110.5"/>
    <n v="128.9"/>
    <n v="155.30000000000001"/>
    <n v="115.5"/>
    <n v="104"/>
    <n v="115.3"/>
    <n v="116.8"/>
    <n v="123.2"/>
    <n v="125.1"/>
    <n v="1581.1999999999998"/>
    <n v="122.7"/>
    <n v="120.3"/>
    <n v="122.3"/>
    <n v="365.3"/>
    <m/>
    <n v="116.4"/>
    <n v="116.4"/>
    <n v="116.7"/>
    <n v="117.5"/>
    <n v="234.2"/>
    <n v="115.3"/>
    <n v="115.3"/>
    <n v="112.6"/>
    <n v="112.6"/>
    <n v="116.9"/>
    <n v="116.9"/>
    <n v="120"/>
    <n v="109.3"/>
    <n v="229.3"/>
    <n v="113"/>
    <n v="114"/>
    <n v="113.5"/>
    <n v="121"/>
  </r>
  <r>
    <x v="1"/>
    <x v="1"/>
    <x v="9"/>
    <x v="22"/>
    <n v="124.6"/>
    <n v="126.1"/>
    <n v="117.8"/>
    <n v="123.1"/>
    <n v="103.5"/>
    <n v="123.5"/>
    <n v="159.6"/>
    <n v="117.4"/>
    <n v="101.2"/>
    <n v="123.8"/>
    <n v="115.2"/>
    <n v="125.9"/>
    <n v="125.8"/>
    <n v="1587.5"/>
    <n v="119.6"/>
    <n v="114.9"/>
    <n v="118.9"/>
    <n v="353.4"/>
    <n v="116.7"/>
    <n v="112"/>
    <n v="112"/>
    <n v="116.7"/>
    <n v="115.8"/>
    <n v="232.5"/>
    <n v="112.6"/>
    <n v="112.6"/>
    <n v="111"/>
    <n v="111"/>
    <n v="120.2"/>
    <n v="120.2"/>
    <n v="124.3"/>
    <n v="110.1"/>
    <n v="234.39999999999998"/>
    <n v="113.6"/>
    <n v="113.7"/>
    <n v="113.65"/>
    <n v="119.1"/>
  </r>
  <r>
    <x v="2"/>
    <x v="1"/>
    <x v="9"/>
    <x v="22"/>
    <n v="123.2"/>
    <n v="123.8"/>
    <n v="118.1"/>
    <n v="123.2"/>
    <n v="107.9"/>
    <n v="126.4"/>
    <n v="156.80000000000001"/>
    <n v="116.1"/>
    <n v="103.1"/>
    <n v="118.1"/>
    <n v="116.1"/>
    <n v="124.5"/>
    <n v="125.4"/>
    <n v="1582.7"/>
    <n v="121.5"/>
    <n v="118.1"/>
    <n v="121"/>
    <n v="360.6"/>
    <n v="116.7"/>
    <n v="114.7"/>
    <n v="114.7"/>
    <n v="116.7"/>
    <n v="116.7"/>
    <n v="233.4"/>
    <n v="114.3"/>
    <n v="114.3"/>
    <n v="111.8"/>
    <n v="111.8"/>
    <n v="118.8"/>
    <n v="118.8"/>
    <n v="121.1"/>
    <n v="109.6"/>
    <n v="230.7"/>
    <n v="113.3"/>
    <n v="113.9"/>
    <n v="113.6"/>
    <n v="120.1"/>
  </r>
  <r>
    <x v="0"/>
    <x v="1"/>
    <x v="11"/>
    <x v="23"/>
    <n v="122.7"/>
    <n v="122.6"/>
    <n v="119.9"/>
    <n v="124"/>
    <n v="110.5"/>
    <n v="128.80000000000001"/>
    <n v="152"/>
    <n v="116.2"/>
    <n v="103.3"/>
    <n v="115.8"/>
    <n v="116.8"/>
    <n v="124.5"/>
    <n v="124.9"/>
    <n v="1582"/>
    <n v="123.3"/>
    <n v="120.5"/>
    <n v="122.9"/>
    <n v="366.70000000000005"/>
    <m/>
    <n v="117.3"/>
    <n v="117.3"/>
    <n v="117.1"/>
    <n v="118.1"/>
    <n v="235.2"/>
    <n v="115.9"/>
    <n v="115.9"/>
    <n v="112"/>
    <n v="112"/>
    <n v="117.2"/>
    <n v="117.2"/>
    <n v="120.8"/>
    <n v="108.8"/>
    <n v="229.6"/>
    <n v="113.3"/>
    <n v="114.1"/>
    <n v="113.69999999999999"/>
    <n v="121.1"/>
  </r>
  <r>
    <x v="1"/>
    <x v="1"/>
    <x v="11"/>
    <x v="23"/>
    <n v="124.5"/>
    <n v="125.6"/>
    <n v="122.7"/>
    <n v="124.6"/>
    <n v="103.2"/>
    <n v="122.2"/>
    <n v="153.19999999999999"/>
    <n v="119.3"/>
    <n v="99.8"/>
    <n v="124.6"/>
    <n v="115.8"/>
    <n v="126.9"/>
    <n v="125.4"/>
    <n v="1587.8"/>
    <n v="120.3"/>
    <n v="115.4"/>
    <n v="119.5"/>
    <n v="355.2"/>
    <n v="117.1"/>
    <n v="112.6"/>
    <n v="112.6"/>
    <n v="117.1"/>
    <n v="116.4"/>
    <n v="233.5"/>
    <n v="113"/>
    <n v="113"/>
    <n v="109.7"/>
    <n v="109.7"/>
    <n v="120.3"/>
    <n v="120.3"/>
    <n v="125.8"/>
    <n v="109.6"/>
    <n v="235.39999999999998"/>
    <n v="114"/>
    <n v="113.4"/>
    <n v="113.7"/>
    <n v="119"/>
  </r>
  <r>
    <x v="2"/>
    <x v="1"/>
    <x v="11"/>
    <x v="23"/>
    <n v="123.3"/>
    <n v="123.7"/>
    <n v="121"/>
    <n v="124.2"/>
    <n v="107.8"/>
    <n v="125.7"/>
    <n v="152.4"/>
    <n v="117.2"/>
    <n v="102.1"/>
    <n v="118.7"/>
    <n v="116.4"/>
    <n v="125.6"/>
    <n v="125.1"/>
    <n v="1583.2"/>
    <n v="122.1"/>
    <n v="118.4"/>
    <n v="121.6"/>
    <n v="362.1"/>
    <n v="117.1"/>
    <n v="115.5"/>
    <n v="115.5"/>
    <n v="117.1"/>
    <n v="117.3"/>
    <n v="234.39999999999998"/>
    <n v="114.8"/>
    <n v="114.8"/>
    <n v="110.8"/>
    <n v="110.8"/>
    <n v="119"/>
    <n v="119"/>
    <n v="122.1"/>
    <n v="109.1"/>
    <n v="231.2"/>
    <n v="113.7"/>
    <n v="113.8"/>
    <n v="113.75"/>
    <n v="120.1"/>
  </r>
  <r>
    <x v="0"/>
    <x v="1"/>
    <x v="12"/>
    <x v="24"/>
    <n v="122.4"/>
    <n v="122.4"/>
    <n v="121.8"/>
    <n v="124.2"/>
    <n v="110.2"/>
    <n v="128.6"/>
    <n v="140.30000000000001"/>
    <n v="116.3"/>
    <n v="102"/>
    <n v="116"/>
    <n v="117.3"/>
    <n v="124.8"/>
    <n v="123.3"/>
    <n v="1569.6"/>
    <n v="123.8"/>
    <n v="120.6"/>
    <n v="123.3"/>
    <n v="367.7"/>
    <m/>
    <n v="117.4"/>
    <n v="117.4"/>
    <n v="116.5"/>
    <n v="118.2"/>
    <n v="234.7"/>
    <n v="116.2"/>
    <n v="116.2"/>
    <n v="111.5"/>
    <n v="111.5"/>
    <n v="117.7"/>
    <n v="117.7"/>
    <n v="121.7"/>
    <n v="109.4"/>
    <n v="231.10000000000002"/>
    <n v="113.3"/>
    <n v="114.2"/>
    <n v="113.75"/>
    <n v="120.3"/>
  </r>
  <r>
    <x v="1"/>
    <x v="1"/>
    <x v="12"/>
    <x v="24"/>
    <n v="124"/>
    <n v="124.7"/>
    <n v="126.3"/>
    <n v="124.9"/>
    <n v="103"/>
    <n v="122.3"/>
    <n v="141"/>
    <n v="120.1"/>
    <n v="97.8"/>
    <n v="125.4"/>
    <n v="116.1"/>
    <n v="127.6"/>
    <n v="124"/>
    <n v="1577.1999999999998"/>
    <n v="120.7"/>
    <n v="115.8"/>
    <n v="120"/>
    <n v="356.5"/>
    <n v="116.5"/>
    <n v="113"/>
    <n v="113"/>
    <n v="116.5"/>
    <n v="116.8"/>
    <n v="233.3"/>
    <n v="113.2"/>
    <n v="113.2"/>
    <n v="108.8"/>
    <n v="108.8"/>
    <n v="120.7"/>
    <n v="120.7"/>
    <n v="126.4"/>
    <n v="110.4"/>
    <n v="236.8"/>
    <n v="114.3"/>
    <n v="113.4"/>
    <n v="113.85"/>
    <n v="118.4"/>
  </r>
  <r>
    <x v="2"/>
    <x v="1"/>
    <x v="12"/>
    <x v="24"/>
    <n v="122.9"/>
    <n v="123.2"/>
    <n v="123.5"/>
    <n v="124.5"/>
    <n v="107.6"/>
    <n v="125.7"/>
    <n v="140.5"/>
    <n v="117.6"/>
    <n v="100.6"/>
    <n v="119.1"/>
    <n v="116.8"/>
    <n v="126.1"/>
    <n v="123.6"/>
    <n v="1571.6999999999998"/>
    <n v="122.6"/>
    <n v="118.6"/>
    <n v="122"/>
    <n v="363.2"/>
    <n v="116.5"/>
    <n v="115.7"/>
    <n v="115.7"/>
    <n v="116.5"/>
    <n v="117.5"/>
    <n v="234"/>
    <n v="115.1"/>
    <n v="115.1"/>
    <n v="110.1"/>
    <n v="110.1"/>
    <n v="119.5"/>
    <n v="119.5"/>
    <n v="123"/>
    <n v="109.8"/>
    <n v="232.8"/>
    <n v="113.9"/>
    <n v="113.8"/>
    <n v="113.85"/>
    <n v="119.4"/>
  </r>
  <r>
    <x v="0"/>
    <x v="2"/>
    <x v="0"/>
    <x v="25"/>
    <n v="123.1"/>
    <n v="123.1"/>
    <n v="122.1"/>
    <n v="124.9"/>
    <n v="111"/>
    <n v="130.4"/>
    <n v="132.30000000000001"/>
    <n v="117.2"/>
    <n v="100.5"/>
    <n v="117.2"/>
    <n v="117.9"/>
    <n v="125.6"/>
    <n v="122.8"/>
    <n v="1568.1"/>
    <n v="124.4"/>
    <n v="121.6"/>
    <n v="124"/>
    <n v="370"/>
    <m/>
    <n v="118.4"/>
    <n v="118.4"/>
    <n v="117.3"/>
    <n v="118.9"/>
    <n v="236.2"/>
    <n v="116.6"/>
    <n v="116.6"/>
    <n v="111"/>
    <n v="111"/>
    <n v="118.2"/>
    <n v="118.2"/>
    <n v="122.7"/>
    <n v="110.2"/>
    <n v="232.9"/>
    <n v="114"/>
    <n v="114.5"/>
    <n v="114.25"/>
    <n v="120.3"/>
  </r>
  <r>
    <x v="1"/>
    <x v="2"/>
    <x v="0"/>
    <x v="25"/>
    <n v="124"/>
    <n v="125.5"/>
    <n v="126.6"/>
    <n v="125.2"/>
    <n v="104.3"/>
    <n v="121.3"/>
    <n v="134.4"/>
    <n v="122.9"/>
    <n v="96.1"/>
    <n v="126.6"/>
    <n v="116.5"/>
    <n v="128"/>
    <n v="123.5"/>
    <n v="1574.8999999999999"/>
    <n v="121"/>
    <n v="116.1"/>
    <n v="120.2"/>
    <n v="357.3"/>
    <n v="117.3"/>
    <n v="113.4"/>
    <n v="113.4"/>
    <n v="117.3"/>
    <n v="117.2"/>
    <n v="234.5"/>
    <n v="113.7"/>
    <n v="113.7"/>
    <n v="107.9"/>
    <n v="107.9"/>
    <n v="120.8"/>
    <n v="120.8"/>
    <n v="127.4"/>
    <n v="111.4"/>
    <n v="238.8"/>
    <n v="114.6"/>
    <n v="113.4"/>
    <n v="114"/>
    <n v="118.5"/>
  </r>
  <r>
    <x v="2"/>
    <x v="2"/>
    <x v="0"/>
    <x v="25"/>
    <n v="123.4"/>
    <n v="123.9"/>
    <n v="123.8"/>
    <n v="125"/>
    <n v="108.5"/>
    <n v="126.2"/>
    <n v="133"/>
    <n v="119.1"/>
    <n v="99"/>
    <n v="120.3"/>
    <n v="117.3"/>
    <n v="126.7"/>
    <n v="123.1"/>
    <n v="1569.3"/>
    <n v="123.1"/>
    <n v="119.3"/>
    <n v="122.5"/>
    <n v="364.9"/>
    <n v="117.3"/>
    <n v="116.5"/>
    <n v="116.5"/>
    <n v="117.3"/>
    <n v="118.1"/>
    <n v="235.39999999999998"/>
    <n v="115.5"/>
    <n v="115.5"/>
    <n v="109.4"/>
    <n v="109.4"/>
    <n v="119.7"/>
    <n v="119.7"/>
    <n v="124"/>
    <n v="110.7"/>
    <n v="234.7"/>
    <n v="114.3"/>
    <n v="114"/>
    <n v="114.15"/>
    <n v="119.5"/>
  </r>
  <r>
    <x v="0"/>
    <x v="2"/>
    <x v="1"/>
    <x v="26"/>
    <n v="123.4"/>
    <n v="124.4"/>
    <n v="122.1"/>
    <n v="125.8"/>
    <n v="111.5"/>
    <n v="129.4"/>
    <n v="128.19999999999999"/>
    <n v="118.8"/>
    <n v="100"/>
    <n v="118.6"/>
    <n v="118.8"/>
    <n v="126.8"/>
    <n v="122.8"/>
    <n v="1570.5999999999997"/>
    <n v="125.4"/>
    <n v="122.7"/>
    <n v="125"/>
    <n v="373.1"/>
    <m/>
    <n v="120"/>
    <n v="120"/>
    <n v="118.1"/>
    <n v="119.6"/>
    <n v="237.7"/>
    <n v="117.7"/>
    <n v="117.7"/>
    <n v="110.9"/>
    <n v="110.9"/>
    <n v="118.7"/>
    <n v="118.7"/>
    <n v="124.2"/>
    <n v="110.8"/>
    <n v="235"/>
    <n v="114.8"/>
    <n v="115"/>
    <n v="114.9"/>
    <n v="120.6"/>
  </r>
  <r>
    <x v="1"/>
    <x v="2"/>
    <x v="1"/>
    <x v="26"/>
    <n v="124.3"/>
    <n v="126.5"/>
    <n v="119.5"/>
    <n v="125.6"/>
    <n v="104.9"/>
    <n v="121.6"/>
    <n v="131.80000000000001"/>
    <n v="125.1"/>
    <n v="95"/>
    <n v="127.7"/>
    <n v="116.8"/>
    <n v="128.6"/>
    <n v="123.7"/>
    <n v="1571.1000000000001"/>
    <n v="121.3"/>
    <n v="116.5"/>
    <n v="120.6"/>
    <n v="358.4"/>
    <n v="118.1"/>
    <n v="114"/>
    <n v="114"/>
    <n v="118.1"/>
    <n v="117.7"/>
    <n v="235.8"/>
    <n v="114.1"/>
    <n v="114.1"/>
    <n v="106.8"/>
    <n v="106.8"/>
    <n v="120.4"/>
    <n v="120.4"/>
    <n v="128.1"/>
    <n v="111.7"/>
    <n v="239.8"/>
    <n v="114.9"/>
    <n v="113.2"/>
    <n v="114.05000000000001"/>
    <n v="118.7"/>
  </r>
  <r>
    <x v="2"/>
    <x v="2"/>
    <x v="1"/>
    <x v="26"/>
    <n v="123.7"/>
    <n v="125.1"/>
    <n v="121.1"/>
    <n v="125.7"/>
    <n v="109.1"/>
    <n v="125.8"/>
    <n v="129.4"/>
    <n v="120.9"/>
    <n v="98.3"/>
    <n v="121.6"/>
    <n v="118"/>
    <n v="127.6"/>
    <n v="123.1"/>
    <n v="1569.3999999999996"/>
    <n v="123.8"/>
    <n v="120.1"/>
    <n v="123.3"/>
    <n v="367.2"/>
    <n v="118.1"/>
    <n v="117.7"/>
    <n v="117.7"/>
    <n v="118.1"/>
    <n v="118.7"/>
    <n v="236.8"/>
    <n v="116.3"/>
    <n v="116.3"/>
    <n v="108.7"/>
    <n v="108.7"/>
    <n v="119.7"/>
    <n v="119.7"/>
    <n v="125.2"/>
    <n v="111.2"/>
    <n v="236.4"/>
    <n v="114.9"/>
    <n v="114.1"/>
    <n v="114.5"/>
    <n v="119.7"/>
  </r>
  <r>
    <x v="0"/>
    <x v="2"/>
    <x v="2"/>
    <x v="27"/>
    <n v="123.3"/>
    <n v="124.7"/>
    <n v="118.9"/>
    <n v="126"/>
    <n v="111.8"/>
    <n v="130.9"/>
    <n v="128"/>
    <n v="119.9"/>
    <n v="98.9"/>
    <n v="119.4"/>
    <n v="118.9"/>
    <n v="127.7"/>
    <n v="123.1"/>
    <n v="1571.5"/>
    <n v="126"/>
    <n v="122.9"/>
    <n v="125.5"/>
    <n v="374.4"/>
    <m/>
    <n v="120.6"/>
    <n v="120.6"/>
    <n v="118.6"/>
    <n v="120.2"/>
    <n v="238.8"/>
    <n v="118.2"/>
    <n v="118.2"/>
    <n v="111.6"/>
    <n v="111.6"/>
    <n v="119.4"/>
    <n v="119.4"/>
    <n v="124.7"/>
    <n v="110.8"/>
    <n v="235.5"/>
    <n v="115.5"/>
    <n v="115.5"/>
    <n v="115.5"/>
    <n v="121.1"/>
  </r>
  <r>
    <x v="1"/>
    <x v="2"/>
    <x v="2"/>
    <x v="27"/>
    <n v="124"/>
    <n v="126.7"/>
    <n v="113.5"/>
    <n v="125.9"/>
    <n v="104.8"/>
    <n v="123.8"/>
    <n v="131.4"/>
    <n v="127.2"/>
    <n v="93.2"/>
    <n v="127.4"/>
    <n v="117"/>
    <n v="129.19999999999999"/>
    <n v="123.9"/>
    <n v="1568.0000000000002"/>
    <n v="121.7"/>
    <n v="116.9"/>
    <n v="120.9"/>
    <n v="359.5"/>
    <n v="118.6"/>
    <n v="114.4"/>
    <n v="114.4"/>
    <n v="118.6"/>
    <n v="118"/>
    <n v="236.6"/>
    <n v="114.3"/>
    <n v="114.3"/>
    <n v="108.4"/>
    <n v="108.4"/>
    <n v="120.6"/>
    <n v="120.6"/>
    <n v="128.80000000000001"/>
    <n v="111.3"/>
    <n v="240.10000000000002"/>
    <n v="115.4"/>
    <n v="113.8"/>
    <n v="114.6"/>
    <n v="119.1"/>
  </r>
  <r>
    <x v="2"/>
    <x v="2"/>
    <x v="2"/>
    <x v="27"/>
    <n v="123.5"/>
    <n v="125.4"/>
    <n v="116.8"/>
    <n v="126"/>
    <n v="109.2"/>
    <n v="127.6"/>
    <n v="129.19999999999999"/>
    <n v="122.4"/>
    <n v="97"/>
    <n v="122.1"/>
    <n v="118.1"/>
    <n v="128.4"/>
    <n v="123.4"/>
    <n v="1569.1"/>
    <n v="124.3"/>
    <n v="120.4"/>
    <n v="123.7"/>
    <n v="368.4"/>
    <n v="118.6"/>
    <n v="118.3"/>
    <n v="118.3"/>
    <n v="118.6"/>
    <n v="119.2"/>
    <n v="237.8"/>
    <n v="116.7"/>
    <n v="116.7"/>
    <n v="109.9"/>
    <n v="109.9"/>
    <n v="120.1"/>
    <n v="120.1"/>
    <n v="125.8"/>
    <n v="111"/>
    <n v="236.8"/>
    <n v="115.4"/>
    <n v="114.7"/>
    <n v="115.05000000000001"/>
    <n v="120.2"/>
  </r>
  <r>
    <x v="0"/>
    <x v="2"/>
    <x v="3"/>
    <x v="28"/>
    <n v="123.3"/>
    <n v="125.5"/>
    <n v="117.2"/>
    <n v="126.8"/>
    <n v="111.9"/>
    <n v="134.19999999999999"/>
    <n v="127.5"/>
    <n v="121.5"/>
    <n v="97.8"/>
    <n v="119.8"/>
    <n v="119.4"/>
    <n v="128.69999999999999"/>
    <n v="123.6"/>
    <n v="1577.2"/>
    <n v="126.4"/>
    <n v="123.3"/>
    <n v="126"/>
    <n v="375.7"/>
    <m/>
    <n v="121.2"/>
    <n v="121.2"/>
    <n v="119.2"/>
    <n v="120.9"/>
    <n v="240.10000000000002"/>
    <n v="118.6"/>
    <n v="118.6"/>
    <n v="111.9"/>
    <n v="111.9"/>
    <n v="119.9"/>
    <n v="119.9"/>
    <n v="125.7"/>
    <n v="111.6"/>
    <n v="237.3"/>
    <n v="116.2"/>
    <n v="116"/>
    <n v="116.1"/>
    <n v="121.5"/>
  </r>
  <r>
    <x v="1"/>
    <x v="2"/>
    <x v="3"/>
    <x v="28"/>
    <n v="123.8"/>
    <n v="128.19999999999999"/>
    <n v="110"/>
    <n v="126.3"/>
    <n v="104.5"/>
    <n v="130.6"/>
    <n v="130.80000000000001"/>
    <n v="131.30000000000001"/>
    <n v="91.6"/>
    <n v="127.7"/>
    <n v="117.2"/>
    <n v="129.5"/>
    <n v="124.6"/>
    <n v="1576.1"/>
    <n v="122.1"/>
    <n v="117.2"/>
    <n v="121.3"/>
    <n v="360.6"/>
    <n v="119.2"/>
    <n v="114.7"/>
    <n v="114.7"/>
    <n v="119.2"/>
    <n v="118.4"/>
    <n v="237.60000000000002"/>
    <n v="114.6"/>
    <n v="114.6"/>
    <n v="108.4"/>
    <n v="108.4"/>
    <n v="121.7"/>
    <n v="121.7"/>
    <n v="130.1"/>
    <n v="111.8"/>
    <n v="241.89999999999998"/>
    <n v="115.6"/>
    <n v="114.2"/>
    <n v="114.9"/>
    <n v="119.7"/>
  </r>
  <r>
    <x v="2"/>
    <x v="2"/>
    <x v="3"/>
    <x v="28"/>
    <n v="123.5"/>
    <n v="126.4"/>
    <n v="114.4"/>
    <n v="126.6"/>
    <n v="109.2"/>
    <n v="132.5"/>
    <n v="128.6"/>
    <n v="124.8"/>
    <n v="95.7"/>
    <n v="122.4"/>
    <n v="118.5"/>
    <n v="129.1"/>
    <n v="124"/>
    <n v="1575.7"/>
    <n v="124.7"/>
    <n v="120.8"/>
    <n v="124.1"/>
    <n v="369.6"/>
    <n v="119.2"/>
    <n v="118.7"/>
    <n v="118.7"/>
    <n v="119.2"/>
    <n v="119.7"/>
    <n v="238.9"/>
    <n v="117.1"/>
    <n v="117.1"/>
    <n v="110.1"/>
    <n v="110.1"/>
    <n v="121"/>
    <n v="121"/>
    <n v="126.9"/>
    <n v="111.7"/>
    <n v="238.60000000000002"/>
    <n v="115.9"/>
    <n v="115.1"/>
    <n v="115.5"/>
    <n v="120.7"/>
  </r>
  <r>
    <x v="0"/>
    <x v="2"/>
    <x v="4"/>
    <x v="29"/>
    <n v="123.5"/>
    <n v="127.1"/>
    <n v="117.3"/>
    <n v="127.7"/>
    <n v="112.5"/>
    <n v="134.1"/>
    <n v="128.5"/>
    <n v="124.3"/>
    <n v="97.6"/>
    <n v="120.7"/>
    <n v="120.2"/>
    <n v="129.80000000000001"/>
    <n v="124.4"/>
    <n v="1587.7"/>
    <n v="127.3"/>
    <n v="124.1"/>
    <n v="126.8"/>
    <n v="378.2"/>
    <m/>
    <n v="121.9"/>
    <n v="121.9"/>
    <n v="119.6"/>
    <n v="121.5"/>
    <n v="241.1"/>
    <n v="119.4"/>
    <n v="119.4"/>
    <n v="113.3"/>
    <n v="113.3"/>
    <n v="120.5"/>
    <n v="120.5"/>
    <n v="126.7"/>
    <n v="112.3"/>
    <n v="239"/>
    <n v="116.7"/>
    <n v="116.9"/>
    <n v="116.80000000000001"/>
    <n v="122.4"/>
  </r>
  <r>
    <x v="1"/>
    <x v="2"/>
    <x v="4"/>
    <x v="29"/>
    <n v="123.8"/>
    <n v="129.69999999999999"/>
    <n v="111.3"/>
    <n v="126.6"/>
    <n v="105.2"/>
    <n v="130.80000000000001"/>
    <n v="135.6"/>
    <n v="142.6"/>
    <n v="90.8"/>
    <n v="128.80000000000001"/>
    <n v="117.7"/>
    <n v="129.9"/>
    <n v="126.1"/>
    <n v="1598.9"/>
    <n v="122.4"/>
    <n v="117.4"/>
    <n v="121.6"/>
    <n v="361.4"/>
    <n v="119.6"/>
    <n v="114.9"/>
    <n v="114.9"/>
    <n v="119.6"/>
    <n v="118.7"/>
    <n v="238.3"/>
    <n v="114.9"/>
    <n v="114.9"/>
    <n v="110.8"/>
    <n v="110.8"/>
    <n v="122"/>
    <n v="122"/>
    <n v="131.30000000000001"/>
    <n v="112.4"/>
    <n v="243.70000000000002"/>
    <n v="116"/>
    <n v="115.2"/>
    <n v="115.6"/>
    <n v="120.7"/>
  </r>
  <r>
    <x v="2"/>
    <x v="2"/>
    <x v="4"/>
    <x v="29"/>
    <n v="123.6"/>
    <n v="128"/>
    <n v="115"/>
    <n v="127.3"/>
    <n v="109.8"/>
    <n v="132.6"/>
    <n v="130.9"/>
    <n v="130.5"/>
    <n v="95.3"/>
    <n v="123.4"/>
    <n v="119.2"/>
    <n v="129.80000000000001"/>
    <n v="125"/>
    <n v="1590.4"/>
    <n v="125.4"/>
    <n v="121.3"/>
    <n v="124.7"/>
    <n v="371.4"/>
    <n v="119.6"/>
    <n v="119.2"/>
    <n v="119.2"/>
    <n v="119.6"/>
    <n v="120.2"/>
    <n v="239.8"/>
    <n v="117.7"/>
    <n v="117.7"/>
    <n v="112"/>
    <n v="112"/>
    <n v="121.4"/>
    <n v="121.4"/>
    <n v="127.9"/>
    <n v="112.3"/>
    <n v="240.2"/>
    <n v="116.3"/>
    <n v="116.1"/>
    <n v="116.19999999999999"/>
    <n v="121.6"/>
  </r>
  <r>
    <x v="0"/>
    <x v="2"/>
    <x v="5"/>
    <x v="30"/>
    <n v="124.1"/>
    <n v="130.4"/>
    <n v="122.1"/>
    <n v="128.69999999999999"/>
    <n v="114.1"/>
    <n v="133.19999999999999"/>
    <n v="135.19999999999999"/>
    <n v="131.9"/>
    <n v="96.3"/>
    <n v="123"/>
    <n v="121.1"/>
    <n v="131.19999999999999"/>
    <n v="126.6"/>
    <n v="1617.8999999999999"/>
    <n v="128.4"/>
    <n v="125.1"/>
    <n v="128"/>
    <n v="381.5"/>
    <m/>
    <n v="122.6"/>
    <n v="122.6"/>
    <n v="119"/>
    <n v="122.8"/>
    <n v="241.8"/>
    <n v="120.4"/>
    <n v="120.4"/>
    <n v="114.2"/>
    <n v="114.2"/>
    <n v="122"/>
    <n v="122"/>
    <n v="128.19999999999999"/>
    <n v="113"/>
    <n v="241.2"/>
    <n v="117.9"/>
    <n v="117.9"/>
    <n v="117.9"/>
    <n v="124.1"/>
  </r>
  <r>
    <x v="1"/>
    <x v="2"/>
    <x v="5"/>
    <x v="30"/>
    <n v="123.6"/>
    <n v="134.4"/>
    <n v="120.9"/>
    <n v="127.3"/>
    <n v="106"/>
    <n v="132.30000000000001"/>
    <n v="146.69999999999999"/>
    <n v="148.1"/>
    <n v="89.8"/>
    <n v="130.5"/>
    <n v="118"/>
    <n v="130.5"/>
    <n v="128.5"/>
    <n v="1636.6"/>
    <n v="123.2"/>
    <n v="117.6"/>
    <n v="122.3"/>
    <n v="363.1"/>
    <n v="119"/>
    <n v="115.1"/>
    <n v="115.1"/>
    <n v="119"/>
    <n v="119.2"/>
    <n v="238.2"/>
    <n v="115.4"/>
    <n v="115.4"/>
    <n v="111.7"/>
    <n v="111.7"/>
    <n v="123.8"/>
    <n v="123.8"/>
    <n v="132.1"/>
    <n v="112.5"/>
    <n v="244.6"/>
    <n v="116.2"/>
    <n v="116"/>
    <n v="116.1"/>
    <n v="121.7"/>
  </r>
  <r>
    <x v="2"/>
    <x v="2"/>
    <x v="5"/>
    <x v="30"/>
    <n v="123.9"/>
    <n v="131.80000000000001"/>
    <n v="121.6"/>
    <n v="128.19999999999999"/>
    <n v="111.1"/>
    <n v="132.80000000000001"/>
    <n v="139.1"/>
    <n v="137.4"/>
    <n v="94.1"/>
    <n v="125.5"/>
    <n v="119.8"/>
    <n v="130.9"/>
    <n v="127.3"/>
    <n v="1623.5"/>
    <n v="126.4"/>
    <n v="122"/>
    <n v="125.7"/>
    <n v="374.1"/>
    <n v="119"/>
    <n v="119.8"/>
    <n v="119.8"/>
    <n v="119"/>
    <n v="121.1"/>
    <n v="240.1"/>
    <n v="118.5"/>
    <n v="118.5"/>
    <n v="112.9"/>
    <n v="112.9"/>
    <n v="123.1"/>
    <n v="123.1"/>
    <n v="129.19999999999999"/>
    <n v="112.8"/>
    <n v="242"/>
    <n v="116.9"/>
    <n v="117"/>
    <n v="116.95"/>
    <n v="123"/>
  </r>
  <r>
    <x v="0"/>
    <x v="2"/>
    <x v="6"/>
    <x v="31"/>
    <n v="124"/>
    <n v="131.5"/>
    <n v="122"/>
    <n v="128.69999999999999"/>
    <n v="113.5"/>
    <n v="133.30000000000001"/>
    <n v="140.80000000000001"/>
    <n v="133.80000000000001"/>
    <n v="94.1"/>
    <n v="123.4"/>
    <n v="121"/>
    <n v="131.69999999999999"/>
    <n v="127.5"/>
    <n v="1625.3"/>
    <n v="128.80000000000001"/>
    <n v="125.5"/>
    <n v="128.30000000000001"/>
    <n v="382.6"/>
    <m/>
    <n v="123"/>
    <n v="123"/>
    <n v="119.9"/>
    <n v="123"/>
    <n v="242.9"/>
    <n v="120.8"/>
    <n v="120.8"/>
    <n v="114.1"/>
    <n v="114.1"/>
    <n v="122.9"/>
    <n v="122.9"/>
    <n v="129.4"/>
    <n v="112.7"/>
    <n v="242.10000000000002"/>
    <n v="118"/>
    <n v="118.1"/>
    <n v="118.05"/>
    <n v="124.7"/>
  </r>
  <r>
    <x v="1"/>
    <x v="2"/>
    <x v="6"/>
    <x v="31"/>
    <n v="123.2"/>
    <n v="134.30000000000001"/>
    <n v="119.5"/>
    <n v="127.7"/>
    <n v="106.3"/>
    <n v="132.80000000000001"/>
    <n v="153.5"/>
    <n v="149.5"/>
    <n v="85.7"/>
    <n v="131.5"/>
    <n v="118.3"/>
    <n v="131.1"/>
    <n v="129.5"/>
    <n v="1642.8999999999999"/>
    <n v="123.5"/>
    <n v="117.9"/>
    <n v="122.7"/>
    <n v="364.1"/>
    <n v="119.9"/>
    <n v="115.3"/>
    <n v="115.3"/>
    <n v="119.9"/>
    <n v="119.5"/>
    <n v="239.4"/>
    <n v="116"/>
    <n v="116"/>
    <n v="111.5"/>
    <n v="111.5"/>
    <n v="125.4"/>
    <n v="125.4"/>
    <n v="133.1"/>
    <n v="111.7"/>
    <n v="244.8"/>
    <n v="116.6"/>
    <n v="116.3"/>
    <n v="116.44999999999999"/>
    <n v="122.4"/>
  </r>
  <r>
    <x v="2"/>
    <x v="2"/>
    <x v="6"/>
    <x v="31"/>
    <n v="123.7"/>
    <n v="132.5"/>
    <n v="121"/>
    <n v="128.30000000000001"/>
    <n v="110.9"/>
    <n v="133.1"/>
    <n v="145.1"/>
    <n v="139.1"/>
    <n v="91.3"/>
    <n v="126.1"/>
    <n v="119.9"/>
    <n v="131.4"/>
    <n v="128.19999999999999"/>
    <n v="1630.6000000000001"/>
    <n v="126.7"/>
    <n v="122.3"/>
    <n v="126.1"/>
    <n v="375.1"/>
    <n v="119.9"/>
    <n v="120.1"/>
    <n v="120.1"/>
    <n v="119.9"/>
    <n v="121.3"/>
    <n v="241.2"/>
    <n v="119"/>
    <n v="119"/>
    <n v="112.7"/>
    <n v="112.7"/>
    <n v="124.4"/>
    <n v="124.4"/>
    <n v="130.4"/>
    <n v="112.3"/>
    <n v="242.7"/>
    <n v="117.2"/>
    <n v="117.2"/>
    <n v="117.2"/>
    <n v="123.6"/>
  </r>
  <r>
    <x v="0"/>
    <x v="2"/>
    <x v="7"/>
    <x v="32"/>
    <n v="124.7"/>
    <n v="131.30000000000001"/>
    <n v="121.3"/>
    <n v="128.80000000000001"/>
    <n v="114"/>
    <n v="134.19999999999999"/>
    <n v="153.6"/>
    <n v="137.9"/>
    <n v="93.1"/>
    <n v="123.9"/>
    <n v="121.5"/>
    <n v="132.5"/>
    <n v="129.80000000000001"/>
    <n v="1646.6"/>
    <n v="129.5"/>
    <n v="126.3"/>
    <n v="129"/>
    <n v="384.8"/>
    <m/>
    <n v="123.8"/>
    <n v="123.8"/>
    <n v="120.9"/>
    <n v="123.7"/>
    <n v="244.60000000000002"/>
    <n v="121.1"/>
    <n v="121.1"/>
    <n v="113.6"/>
    <n v="113.6"/>
    <n v="123.6"/>
    <n v="123.6"/>
    <n v="130.1"/>
    <n v="112.5"/>
    <n v="242.6"/>
    <n v="118.5"/>
    <n v="118.2"/>
    <n v="118.35"/>
    <n v="126.1"/>
  </r>
  <r>
    <x v="1"/>
    <x v="2"/>
    <x v="7"/>
    <x v="32"/>
    <n v="123.1"/>
    <n v="131.69999999999999"/>
    <n v="118.1"/>
    <n v="128"/>
    <n v="106.8"/>
    <n v="130.1"/>
    <n v="165.5"/>
    <n v="156"/>
    <n v="85.3"/>
    <n v="132.69999999999999"/>
    <n v="118.8"/>
    <n v="131.69999999999999"/>
    <n v="131.1"/>
    <n v="1658.8999999999999"/>
    <n v="123.7"/>
    <n v="118.2"/>
    <n v="122.9"/>
    <n v="364.8"/>
    <n v="120.9"/>
    <n v="115.3"/>
    <n v="115.3"/>
    <n v="120.9"/>
    <n v="120"/>
    <n v="240.9"/>
    <n v="116.6"/>
    <n v="116.6"/>
    <n v="109.9"/>
    <n v="109.9"/>
    <n v="126.2"/>
    <n v="126.2"/>
    <n v="134.19999999999999"/>
    <n v="112"/>
    <n v="246.2"/>
    <n v="117.2"/>
    <n v="116.2"/>
    <n v="116.7"/>
    <n v="123.2"/>
  </r>
  <r>
    <x v="2"/>
    <x v="2"/>
    <x v="7"/>
    <x v="32"/>
    <n v="124.2"/>
    <n v="131.4"/>
    <n v="120.1"/>
    <n v="128.5"/>
    <n v="111.4"/>
    <n v="132.30000000000001"/>
    <n v="157.6"/>
    <n v="144"/>
    <n v="90.5"/>
    <n v="126.8"/>
    <n v="120.4"/>
    <n v="132.1"/>
    <n v="130.30000000000001"/>
    <n v="1649.6"/>
    <n v="127.2"/>
    <n v="122.9"/>
    <n v="126.6"/>
    <n v="376.70000000000005"/>
    <n v="120.9"/>
    <n v="120.6"/>
    <n v="120.6"/>
    <n v="120.9"/>
    <n v="122"/>
    <n v="242.9"/>
    <n v="119.4"/>
    <n v="119.4"/>
    <n v="111.7"/>
    <n v="111.7"/>
    <n v="125.1"/>
    <n v="125.1"/>
    <n v="131.19999999999999"/>
    <n v="112.3"/>
    <n v="243.5"/>
    <n v="117.8"/>
    <n v="117.2"/>
    <n v="117.5"/>
    <n v="124.8"/>
  </r>
  <r>
    <x v="0"/>
    <x v="2"/>
    <x v="8"/>
    <x v="33"/>
    <n v="125.1"/>
    <n v="131.1"/>
    <n v="120.7"/>
    <n v="129.19999999999999"/>
    <n v="114.7"/>
    <n v="132.30000000000001"/>
    <n v="158.9"/>
    <n v="142.1"/>
    <n v="92.5"/>
    <n v="125.4"/>
    <n v="121.9"/>
    <n v="132.69999999999999"/>
    <n v="131"/>
    <n v="1657.6000000000001"/>
    <n v="130.4"/>
    <n v="126.8"/>
    <n v="129.9"/>
    <n v="387.1"/>
    <m/>
    <n v="123.7"/>
    <n v="123.7"/>
    <n v="121.6"/>
    <n v="124.5"/>
    <n v="246.1"/>
    <n v="121.4"/>
    <n v="121.4"/>
    <n v="113.8"/>
    <n v="113.8"/>
    <n v="124.5"/>
    <n v="124.5"/>
    <n v="131"/>
    <n v="113.7"/>
    <n v="244.7"/>
    <n v="119.6"/>
    <n v="118.8"/>
    <n v="119.19999999999999"/>
    <n v="127"/>
  </r>
  <r>
    <x v="1"/>
    <x v="2"/>
    <x v="8"/>
    <x v="33"/>
    <n v="123.4"/>
    <n v="129"/>
    <n v="115.6"/>
    <n v="128.30000000000001"/>
    <n v="107"/>
    <n v="124"/>
    <n v="168.5"/>
    <n v="165.4"/>
    <n v="86.3"/>
    <n v="134.4"/>
    <n v="119.1"/>
    <n v="132.30000000000001"/>
    <n v="131.5"/>
    <n v="1664.8"/>
    <n v="124"/>
    <n v="118.6"/>
    <n v="123.2"/>
    <n v="365.8"/>
    <n v="121.6"/>
    <n v="115.1"/>
    <n v="115.1"/>
    <n v="121.6"/>
    <n v="120.4"/>
    <n v="242"/>
    <n v="117.1"/>
    <n v="117.1"/>
    <n v="109.1"/>
    <n v="109.1"/>
    <n v="126.5"/>
    <n v="126.5"/>
    <n v="134.69999999999999"/>
    <n v="112.9"/>
    <n v="247.6"/>
    <n v="117.3"/>
    <n v="116.2"/>
    <n v="116.75"/>
    <n v="123.5"/>
  </r>
  <r>
    <x v="2"/>
    <x v="2"/>
    <x v="8"/>
    <x v="33"/>
    <n v="124.6"/>
    <n v="130.4"/>
    <n v="118.7"/>
    <n v="128.9"/>
    <n v="111.9"/>
    <n v="128.4"/>
    <n v="162.19999999999999"/>
    <n v="150"/>
    <n v="90.4"/>
    <n v="128.4"/>
    <n v="120.7"/>
    <n v="132.5"/>
    <n v="131.19999999999999"/>
    <n v="1658.3000000000002"/>
    <n v="127.9"/>
    <n v="123.4"/>
    <n v="127.2"/>
    <n v="378.5"/>
    <n v="121.6"/>
    <n v="120.4"/>
    <n v="120.4"/>
    <n v="121.6"/>
    <n v="122.6"/>
    <n v="244.2"/>
    <n v="119.8"/>
    <n v="119.8"/>
    <n v="111.3"/>
    <n v="111.3"/>
    <n v="125.7"/>
    <n v="125.7"/>
    <n v="132"/>
    <n v="113.4"/>
    <n v="245.4"/>
    <n v="118.3"/>
    <n v="117.5"/>
    <n v="117.9"/>
    <n v="125.4"/>
  </r>
  <r>
    <x v="0"/>
    <x v="2"/>
    <x v="9"/>
    <x v="34"/>
    <n v="125.6"/>
    <n v="130.4"/>
    <n v="120.8"/>
    <n v="129.4"/>
    <n v="115.8"/>
    <n v="133.19999999999999"/>
    <n v="157.69999999999999"/>
    <n v="154.19999999999999"/>
    <n v="93.7"/>
    <n v="126.6"/>
    <n v="122.3"/>
    <n v="133.1"/>
    <n v="131.80000000000001"/>
    <n v="1674.6"/>
    <n v="131.1"/>
    <n v="127.3"/>
    <n v="130.6"/>
    <n v="389"/>
    <m/>
    <n v="124.4"/>
    <n v="124.4"/>
    <n v="122.4"/>
    <n v="125.1"/>
    <n v="247.5"/>
    <n v="122"/>
    <n v="122"/>
    <n v="113.8"/>
    <n v="113.8"/>
    <n v="125.1"/>
    <n v="125.1"/>
    <n v="131.5"/>
    <n v="114.2"/>
    <n v="245.7"/>
    <n v="120.1"/>
    <n v="119.2"/>
    <n v="119.65"/>
    <n v="127.7"/>
  </r>
  <r>
    <x v="1"/>
    <x v="2"/>
    <x v="9"/>
    <x v="34"/>
    <n v="123.6"/>
    <n v="128.6"/>
    <n v="115.9"/>
    <n v="128.5"/>
    <n v="109"/>
    <n v="124.1"/>
    <n v="165.8"/>
    <n v="187.2"/>
    <n v="89.4"/>
    <n v="135.80000000000001"/>
    <n v="119.4"/>
    <n v="132.9"/>
    <n v="132.6"/>
    <n v="1692.8000000000002"/>
    <n v="124.4"/>
    <n v="118.8"/>
    <n v="123.6"/>
    <n v="366.79999999999995"/>
    <n v="122.4"/>
    <n v="114.9"/>
    <n v="114.9"/>
    <n v="122.4"/>
    <n v="120.7"/>
    <n v="243.10000000000002"/>
    <n v="117.7"/>
    <n v="117.7"/>
    <n v="109.3"/>
    <n v="109.3"/>
    <n v="126.5"/>
    <n v="126.5"/>
    <n v="135.30000000000001"/>
    <n v="113.5"/>
    <n v="248.8"/>
    <n v="117.7"/>
    <n v="116.5"/>
    <n v="117.1"/>
    <n v="124.2"/>
  </r>
  <r>
    <x v="2"/>
    <x v="2"/>
    <x v="9"/>
    <x v="34"/>
    <n v="125"/>
    <n v="129.80000000000001"/>
    <n v="118.9"/>
    <n v="129.1"/>
    <n v="113.3"/>
    <n v="129"/>
    <n v="160.4"/>
    <n v="165.3"/>
    <n v="92.3"/>
    <n v="129.69999999999999"/>
    <n v="121.1"/>
    <n v="133"/>
    <n v="132.1"/>
    <n v="1678.9999999999998"/>
    <n v="128.5"/>
    <n v="123.8"/>
    <n v="127.8"/>
    <n v="380.1"/>
    <n v="122.4"/>
    <n v="120.8"/>
    <n v="120.8"/>
    <n v="122.4"/>
    <n v="123"/>
    <n v="245.4"/>
    <n v="120.4"/>
    <n v="120.4"/>
    <n v="111.4"/>
    <n v="111.4"/>
    <n v="125.9"/>
    <n v="125.9"/>
    <n v="132.5"/>
    <n v="113.9"/>
    <n v="246.4"/>
    <n v="118.7"/>
    <n v="117.9"/>
    <n v="118.30000000000001"/>
    <n v="126.1"/>
  </r>
  <r>
    <x v="0"/>
    <x v="2"/>
    <x v="11"/>
    <x v="35"/>
    <n v="126.1"/>
    <n v="130.6"/>
    <n v="121.7"/>
    <n v="129.5"/>
    <n v="117.8"/>
    <n v="132.1"/>
    <n v="155.19999999999999"/>
    <n v="160.80000000000001"/>
    <n v="94.5"/>
    <n v="128.30000000000001"/>
    <n v="123.1"/>
    <n v="134.19999999999999"/>
    <n v="132.4"/>
    <n v="1686.3"/>
    <n v="132.1"/>
    <n v="128.19999999999999"/>
    <n v="131.5"/>
    <n v="391.79999999999995"/>
    <m/>
    <n v="125.6"/>
    <n v="125.6"/>
    <n v="122.9"/>
    <n v="125.6"/>
    <n v="248.5"/>
    <n v="122.6"/>
    <n v="122.6"/>
    <n v="114"/>
    <n v="114"/>
    <n v="125.8"/>
    <n v="125.8"/>
    <n v="132.19999999999999"/>
    <n v="114.2"/>
    <n v="246.39999999999998"/>
    <n v="120.9"/>
    <n v="119.6"/>
    <n v="120.25"/>
    <n v="128.30000000000001"/>
  </r>
  <r>
    <x v="1"/>
    <x v="2"/>
    <x v="11"/>
    <x v="35"/>
    <n v="124"/>
    <n v="129.80000000000001"/>
    <n v="121.5"/>
    <n v="128.6"/>
    <n v="110"/>
    <n v="123.7"/>
    <n v="164.6"/>
    <n v="191.6"/>
    <n v="90.8"/>
    <n v="137.1"/>
    <n v="119.8"/>
    <n v="133.69999999999999"/>
    <n v="133.30000000000001"/>
    <n v="1708.4999999999998"/>
    <n v="125"/>
    <n v="119.3"/>
    <n v="124.2"/>
    <n v="368.5"/>
    <n v="122.9"/>
    <n v="115.1"/>
    <n v="115.1"/>
    <n v="122.9"/>
    <n v="121"/>
    <n v="243.9"/>
    <n v="118.1"/>
    <n v="118.1"/>
    <n v="109.3"/>
    <n v="109.3"/>
    <n v="126.6"/>
    <n v="126.6"/>
    <n v="137.6"/>
    <n v="113.3"/>
    <n v="250.89999999999998"/>
    <n v="117.9"/>
    <n v="116.6"/>
    <n v="117.25"/>
    <n v="124.6"/>
  </r>
  <r>
    <x v="2"/>
    <x v="2"/>
    <x v="11"/>
    <x v="35"/>
    <n v="125.4"/>
    <n v="130.30000000000001"/>
    <n v="121.6"/>
    <n v="129.19999999999999"/>
    <n v="114.9"/>
    <n v="128.19999999999999"/>
    <n v="158.4"/>
    <n v="171.2"/>
    <n v="93.3"/>
    <n v="131.19999999999999"/>
    <n v="121.7"/>
    <n v="134"/>
    <n v="132.69999999999999"/>
    <n v="1692.1"/>
    <n v="129.30000000000001"/>
    <n v="124.5"/>
    <n v="128.6"/>
    <n v="382.4"/>
    <n v="122.9"/>
    <n v="121.6"/>
    <n v="121.6"/>
    <n v="122.9"/>
    <n v="123.4"/>
    <n v="246.3"/>
    <n v="120.9"/>
    <n v="120.9"/>
    <n v="111.5"/>
    <n v="111.5"/>
    <n v="126.3"/>
    <n v="126.3"/>
    <n v="133.6"/>
    <n v="113.8"/>
    <n v="247.39999999999998"/>
    <n v="119.2"/>
    <n v="118.1"/>
    <n v="118.65"/>
    <n v="126.6"/>
  </r>
  <r>
    <x v="0"/>
    <x v="2"/>
    <x v="12"/>
    <x v="36"/>
    <n v="126.3"/>
    <n v="131.30000000000001"/>
    <n v="123.3"/>
    <n v="129.80000000000001"/>
    <n v="118.3"/>
    <n v="131.6"/>
    <n v="145.5"/>
    <n v="162.1"/>
    <n v="95.4"/>
    <n v="128.9"/>
    <n v="123.3"/>
    <n v="135.1"/>
    <n v="131.4"/>
    <n v="1682.3000000000002"/>
    <n v="132.5"/>
    <n v="128.5"/>
    <n v="131.9"/>
    <n v="392.9"/>
    <m/>
    <n v="125.7"/>
    <n v="125.7"/>
    <n v="122.4"/>
    <n v="126"/>
    <n v="248.4"/>
    <n v="123.1"/>
    <n v="123.1"/>
    <n v="114"/>
    <n v="114"/>
    <n v="125.6"/>
    <n v="125.6"/>
    <n v="133.1"/>
    <n v="114.1"/>
    <n v="247.2"/>
    <n v="121.6"/>
    <n v="119.8"/>
    <n v="120.69999999999999"/>
    <n v="127.9"/>
  </r>
  <r>
    <x v="1"/>
    <x v="2"/>
    <x v="12"/>
    <x v="36"/>
    <n v="124.3"/>
    <n v="131.69999999999999"/>
    <n v="127.1"/>
    <n v="128.6"/>
    <n v="110"/>
    <n v="120.8"/>
    <n v="149"/>
    <n v="190.1"/>
    <n v="92.7"/>
    <n v="138.6"/>
    <n v="120.2"/>
    <n v="134.19999999999999"/>
    <n v="131.5"/>
    <n v="1698.8"/>
    <n v="125.4"/>
    <n v="119.5"/>
    <n v="124.5"/>
    <n v="369.4"/>
    <n v="122.4"/>
    <n v="116"/>
    <n v="116"/>
    <n v="122.4"/>
    <n v="121"/>
    <n v="243.4"/>
    <n v="118.6"/>
    <n v="118.6"/>
    <n v="109.3"/>
    <n v="109.3"/>
    <n v="126.6"/>
    <n v="126.6"/>
    <n v="138.19999999999999"/>
    <n v="113.2"/>
    <n v="251.39999999999998"/>
    <n v="118.1"/>
    <n v="116.7"/>
    <n v="117.4"/>
    <n v="124"/>
  </r>
  <r>
    <x v="2"/>
    <x v="2"/>
    <x v="12"/>
    <x v="36"/>
    <n v="125.7"/>
    <n v="131.4"/>
    <n v="124.8"/>
    <n v="129.4"/>
    <n v="115.3"/>
    <n v="126.6"/>
    <n v="146.69999999999999"/>
    <n v="171.5"/>
    <n v="94.5"/>
    <n v="132.1"/>
    <n v="122"/>
    <n v="134.69999999999999"/>
    <n v="131.4"/>
    <n v="1686.1000000000001"/>
    <n v="129.69999999999999"/>
    <n v="124.8"/>
    <n v="129"/>
    <n v="383.5"/>
    <n v="122.4"/>
    <n v="122"/>
    <n v="122"/>
    <n v="122.4"/>
    <n v="123.6"/>
    <n v="246"/>
    <n v="121.4"/>
    <n v="121.4"/>
    <n v="111.5"/>
    <n v="111.5"/>
    <n v="126.2"/>
    <n v="126.2"/>
    <n v="134.5"/>
    <n v="113.7"/>
    <n v="248.2"/>
    <n v="119.6"/>
    <n v="118.3"/>
    <n v="118.94999999999999"/>
    <n v="126.1"/>
  </r>
  <r>
    <x v="0"/>
    <x v="3"/>
    <x v="0"/>
    <x v="37"/>
    <n v="126.8"/>
    <n v="133.19999999999999"/>
    <n v="126.5"/>
    <n v="130.30000000000001"/>
    <n v="118.9"/>
    <n v="131.6"/>
    <n v="140.1"/>
    <n v="163.80000000000001"/>
    <n v="97.7"/>
    <n v="129.6"/>
    <n v="124.3"/>
    <n v="135.9"/>
    <n v="131.4"/>
    <n v="1690.1000000000001"/>
    <n v="133.19999999999999"/>
    <n v="128.9"/>
    <n v="132.6"/>
    <n v="394.70000000000005"/>
    <m/>
    <n v="126.2"/>
    <n v="126.2"/>
    <n v="123.4"/>
    <n v="126.6"/>
    <n v="250"/>
    <n v="123.7"/>
    <n v="123.7"/>
    <n v="113.6"/>
    <n v="113.6"/>
    <n v="126.2"/>
    <n v="126.2"/>
    <n v="133.6"/>
    <n v="114.9"/>
    <n v="248.5"/>
    <n v="121.4"/>
    <n v="120.1"/>
    <n v="120.75"/>
    <n v="128.1"/>
  </r>
  <r>
    <x v="1"/>
    <x v="3"/>
    <x v="0"/>
    <x v="37"/>
    <n v="124.7"/>
    <n v="135.9"/>
    <n v="132"/>
    <n v="129.19999999999999"/>
    <n v="109.7"/>
    <n v="119"/>
    <n v="144.1"/>
    <n v="184.2"/>
    <n v="96.7"/>
    <n v="139.5"/>
    <n v="120.5"/>
    <n v="134.69999999999999"/>
    <n v="131.19999999999999"/>
    <n v="1701.4"/>
    <n v="125.8"/>
    <n v="119.8"/>
    <n v="124.9"/>
    <n v="370.5"/>
    <n v="123.4"/>
    <n v="116.9"/>
    <n v="116.9"/>
    <n v="123.4"/>
    <n v="121.6"/>
    <n v="245"/>
    <n v="119.1"/>
    <n v="119.1"/>
    <n v="108.9"/>
    <n v="108.9"/>
    <n v="126.4"/>
    <n v="126.4"/>
    <n v="139.5"/>
    <n v="114"/>
    <n v="253.5"/>
    <n v="118.5"/>
    <n v="116.8"/>
    <n v="117.65"/>
    <n v="124.2"/>
  </r>
  <r>
    <x v="2"/>
    <x v="3"/>
    <x v="0"/>
    <x v="37"/>
    <n v="126.1"/>
    <n v="134.1"/>
    <n v="128.6"/>
    <n v="129.9"/>
    <n v="115.5"/>
    <n v="125.7"/>
    <n v="141.5"/>
    <n v="170.7"/>
    <n v="97.4"/>
    <n v="132.9"/>
    <n v="122.7"/>
    <n v="135.30000000000001"/>
    <n v="131.30000000000001"/>
    <n v="1691.7"/>
    <n v="130.30000000000001"/>
    <n v="125.1"/>
    <n v="129.5"/>
    <n v="384.9"/>
    <n v="123.4"/>
    <n v="122.7"/>
    <n v="122.7"/>
    <n v="123.4"/>
    <n v="124.2"/>
    <n v="247.60000000000002"/>
    <n v="122"/>
    <n v="122"/>
    <n v="111.1"/>
    <n v="111.1"/>
    <n v="126.3"/>
    <n v="126.3"/>
    <n v="135.19999999999999"/>
    <n v="114.5"/>
    <n v="249.7"/>
    <n v="119.8"/>
    <n v="118.5"/>
    <n v="119.15"/>
    <n v="126.3"/>
  </r>
  <r>
    <x v="0"/>
    <x v="3"/>
    <x v="1"/>
    <x v="38"/>
    <n v="127.1"/>
    <n v="133.69999999999999"/>
    <n v="127.7"/>
    <n v="130.69999999999999"/>
    <n v="118.5"/>
    <n v="130.4"/>
    <n v="130.9"/>
    <n v="162.80000000000001"/>
    <n v="98.7"/>
    <n v="130.6"/>
    <n v="124.8"/>
    <n v="136.4"/>
    <n v="130.30000000000001"/>
    <n v="1682.6"/>
    <n v="133.9"/>
    <n v="129.80000000000001"/>
    <n v="133.4"/>
    <n v="397.1"/>
    <m/>
    <n v="127.5"/>
    <n v="127.5"/>
    <n v="124.4"/>
    <n v="127.1"/>
    <n v="251.5"/>
    <n v="124.3"/>
    <n v="124.3"/>
    <n v="113.9"/>
    <n v="113.9"/>
    <n v="127.1"/>
    <n v="127.1"/>
    <n v="134.4"/>
    <n v="116.8"/>
    <n v="251.2"/>
    <n v="122.3"/>
    <n v="120.9"/>
    <n v="121.6"/>
    <n v="127.9"/>
  </r>
  <r>
    <x v="1"/>
    <x v="3"/>
    <x v="1"/>
    <x v="38"/>
    <n v="124.8"/>
    <n v="135.1"/>
    <n v="130.30000000000001"/>
    <n v="129.6"/>
    <n v="108.4"/>
    <n v="118.6"/>
    <n v="129.19999999999999"/>
    <n v="176.4"/>
    <n v="99.1"/>
    <n v="139.69999999999999"/>
    <n v="120.6"/>
    <n v="135.19999999999999"/>
    <n v="129.1"/>
    <n v="1676.1"/>
    <n v="126.2"/>
    <n v="120.1"/>
    <n v="125.3"/>
    <n v="371.6"/>
    <n v="124.4"/>
    <n v="116"/>
    <n v="116"/>
    <n v="124.4"/>
    <n v="121.8"/>
    <n v="246.2"/>
    <n v="119.5"/>
    <n v="119.5"/>
    <n v="109.1"/>
    <n v="109.1"/>
    <n v="126.3"/>
    <n v="126.3"/>
    <n v="140"/>
    <n v="116.2"/>
    <n v="256.2"/>
    <n v="118.8"/>
    <n v="117.2"/>
    <n v="118"/>
    <n v="123.8"/>
  </r>
  <r>
    <x v="2"/>
    <x v="3"/>
    <x v="1"/>
    <x v="38"/>
    <n v="126.4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29.9"/>
    <n v="1678.1"/>
    <n v="130.9"/>
    <n v="125.8"/>
    <n v="130.19999999999999"/>
    <n v="386.9"/>
    <n v="124.4"/>
    <n v="123.1"/>
    <n v="123.1"/>
    <n v="124.4"/>
    <n v="124.6"/>
    <n v="249"/>
    <n v="122.5"/>
    <n v="122.5"/>
    <n v="111.4"/>
    <n v="111.4"/>
    <n v="126.6"/>
    <n v="126.6"/>
    <n v="135.9"/>
    <n v="116.6"/>
    <n v="252.5"/>
    <n v="120.3"/>
    <n v="119.1"/>
    <n v="119.69999999999999"/>
    <n v="126"/>
  </r>
  <r>
    <x v="0"/>
    <x v="3"/>
    <x v="2"/>
    <x v="39"/>
    <n v="127.3"/>
    <n v="134.4"/>
    <n v="125.1"/>
    <n v="130.5"/>
    <n v="118.3"/>
    <n v="131.69999999999999"/>
    <n v="130.69999999999999"/>
    <n v="161.19999999999999"/>
    <n v="100.4"/>
    <n v="130.80000000000001"/>
    <n v="124.9"/>
    <n v="137"/>
    <n v="130.4"/>
    <n v="1682.7000000000003"/>
    <n v="134.4"/>
    <n v="130.19999999999999"/>
    <n v="133.80000000000001"/>
    <n v="398.40000000000003"/>
    <m/>
    <n v="127"/>
    <n v="127"/>
    <n v="124.9"/>
    <n v="127.7"/>
    <n v="252.60000000000002"/>
    <n v="124.8"/>
    <n v="124.8"/>
    <n v="113.6"/>
    <n v="113.6"/>
    <n v="127.5"/>
    <n v="127.5"/>
    <n v="135"/>
    <n v="117.4"/>
    <n v="252.4"/>
    <n v="122.5"/>
    <n v="121.1"/>
    <n v="121.8"/>
    <n v="128"/>
  </r>
  <r>
    <x v="1"/>
    <x v="3"/>
    <x v="2"/>
    <x v="39"/>
    <n v="124.8"/>
    <n v="136.30000000000001"/>
    <n v="123.7"/>
    <n v="129.69999999999999"/>
    <n v="107.9"/>
    <n v="119.9"/>
    <n v="128.1"/>
    <n v="170.3"/>
    <n v="101.8"/>
    <n v="140.1"/>
    <n v="120.7"/>
    <n v="135.4"/>
    <n v="128.9"/>
    <n v="1667.6000000000001"/>
    <n v="126.4"/>
    <n v="120.3"/>
    <n v="125.5"/>
    <n v="372.2"/>
    <n v="124.9"/>
    <n v="114.8"/>
    <n v="114.8"/>
    <n v="124.9"/>
    <n v="122.3"/>
    <n v="247.2"/>
    <n v="119.7"/>
    <n v="119.7"/>
    <n v="108.5"/>
    <n v="108.5"/>
    <n v="126.4"/>
    <n v="126.4"/>
    <n v="140.6"/>
    <n v="117.1"/>
    <n v="257.7"/>
    <n v="119.1"/>
    <n v="117.3"/>
    <n v="118.19999999999999"/>
    <n v="123.8"/>
  </r>
  <r>
    <x v="2"/>
    <x v="3"/>
    <x v="2"/>
    <x v="39"/>
    <n v="126.5"/>
    <n v="135.1"/>
    <n v="124.6"/>
    <n v="130.19999999999999"/>
    <n v="114.5"/>
    <n v="126.2"/>
    <n v="129.80000000000001"/>
    <n v="164.3"/>
    <n v="100.9"/>
    <n v="133.9"/>
    <n v="123.1"/>
    <n v="136.30000000000001"/>
    <n v="129.80000000000001"/>
    <n v="1675.2"/>
    <n v="131.30000000000001"/>
    <n v="126.1"/>
    <n v="130.5"/>
    <n v="387.9"/>
    <n v="124.9"/>
    <n v="122.4"/>
    <n v="122.4"/>
    <n v="124.9"/>
    <n v="125.1"/>
    <n v="250"/>
    <n v="122.9"/>
    <n v="122.9"/>
    <n v="110.9"/>
    <n v="110.9"/>
    <n v="126.9"/>
    <n v="126.9"/>
    <n v="136.5"/>
    <n v="117.3"/>
    <n v="253.8"/>
    <n v="120.6"/>
    <n v="119.3"/>
    <n v="119.94999999999999"/>
    <n v="126"/>
  </r>
  <r>
    <x v="0"/>
    <x v="3"/>
    <x v="3"/>
    <x v="40"/>
    <n v="127.4"/>
    <n v="135.4"/>
    <n v="123.4"/>
    <n v="131.30000000000001"/>
    <n v="118.2"/>
    <n v="138.1"/>
    <n v="134.1"/>
    <n v="162.69999999999999"/>
    <n v="105"/>
    <n v="131.4"/>
    <n v="125.4"/>
    <n v="137.4"/>
    <n v="131.80000000000001"/>
    <n v="1701.6000000000004"/>
    <n v="135"/>
    <n v="130.6"/>
    <n v="134.4"/>
    <n v="400"/>
    <m/>
    <n v="127"/>
    <n v="127"/>
    <n v="125.6"/>
    <n v="128"/>
    <n v="253.6"/>
    <n v="125.2"/>
    <n v="125.2"/>
    <n v="114.4"/>
    <n v="114.4"/>
    <n v="127.9"/>
    <n v="127.9"/>
    <n v="135.5"/>
    <n v="118.4"/>
    <n v="253.9"/>
    <n v="123.2"/>
    <n v="121.7"/>
    <n v="122.45"/>
    <n v="129"/>
  </r>
  <r>
    <x v="1"/>
    <x v="3"/>
    <x v="3"/>
    <x v="40"/>
    <n v="124.9"/>
    <n v="139.30000000000001"/>
    <n v="119.9"/>
    <n v="130.19999999999999"/>
    <n v="108.9"/>
    <n v="131.1"/>
    <n v="136.80000000000001"/>
    <n v="176.9"/>
    <n v="109.1"/>
    <n v="140.4"/>
    <n v="121.1"/>
    <n v="135.9"/>
    <n v="131.80000000000001"/>
    <n v="1706.3"/>
    <n v="126.8"/>
    <n v="120.5"/>
    <n v="125.8"/>
    <n v="373.1"/>
    <n v="125.6"/>
    <n v="114.6"/>
    <n v="114.6"/>
    <n v="125.6"/>
    <n v="122.8"/>
    <n v="248.39999999999998"/>
    <n v="120"/>
    <n v="120"/>
    <n v="110"/>
    <n v="110"/>
    <n v="127.6"/>
    <n v="127.6"/>
    <n v="141.5"/>
    <n v="117.6"/>
    <n v="259.10000000000002"/>
    <n v="119.5"/>
    <n v="118.2"/>
    <n v="118.85"/>
    <n v="125.3"/>
  </r>
  <r>
    <x v="2"/>
    <x v="3"/>
    <x v="3"/>
    <x v="40"/>
    <n v="126.6"/>
    <n v="136.80000000000001"/>
    <n v="122"/>
    <n v="130.9"/>
    <n v="114.8"/>
    <n v="134.80000000000001"/>
    <n v="135"/>
    <n v="167.5"/>
    <n v="106.4"/>
    <n v="134.4"/>
    <n v="123.6"/>
    <n v="136.69999999999999"/>
    <n v="131.80000000000001"/>
    <n v="1701.3"/>
    <n v="131.80000000000001"/>
    <n v="126.4"/>
    <n v="131"/>
    <n v="389.20000000000005"/>
    <n v="125.6"/>
    <n v="122.3"/>
    <n v="122.3"/>
    <n v="125.6"/>
    <n v="125.5"/>
    <n v="251.1"/>
    <n v="123.2"/>
    <n v="123.2"/>
    <n v="112.1"/>
    <n v="112.1"/>
    <n v="127.7"/>
    <n v="127.7"/>
    <n v="137.1"/>
    <n v="118.1"/>
    <n v="255.2"/>
    <n v="121.1"/>
    <n v="120"/>
    <n v="120.55"/>
    <n v="127.3"/>
  </r>
  <r>
    <x v="0"/>
    <x v="3"/>
    <x v="4"/>
    <x v="41"/>
    <n v="127.6"/>
    <n v="137.5"/>
    <n v="124.4"/>
    <n v="132.4"/>
    <n v="118.2"/>
    <n v="138.1"/>
    <n v="141.80000000000001"/>
    <n v="166"/>
    <n v="107.5"/>
    <n v="132.19999999999999"/>
    <n v="126.1"/>
    <n v="138.30000000000001"/>
    <n v="133.6"/>
    <n v="1723.6999999999998"/>
    <n v="135.4"/>
    <n v="131.1"/>
    <n v="134.80000000000001"/>
    <n v="401.3"/>
    <m/>
    <n v="127.4"/>
    <n v="127.4"/>
    <n v="126"/>
    <n v="128.5"/>
    <n v="254.5"/>
    <n v="125.8"/>
    <n v="125.8"/>
    <n v="115.1"/>
    <n v="115.1"/>
    <n v="129.1"/>
    <n v="129.1"/>
    <n v="136"/>
    <n v="119.7"/>
    <n v="255.7"/>
    <n v="123.6"/>
    <n v="122.5"/>
    <n v="123.05"/>
    <n v="130.30000000000001"/>
  </r>
  <r>
    <x v="1"/>
    <x v="3"/>
    <x v="4"/>
    <x v="41"/>
    <n v="125"/>
    <n v="142.1"/>
    <n v="127"/>
    <n v="130.4"/>
    <n v="109.6"/>
    <n v="133.5"/>
    <n v="151.4"/>
    <n v="182.8"/>
    <n v="111.1"/>
    <n v="141.5"/>
    <n v="121.5"/>
    <n v="136.30000000000001"/>
    <n v="134.6"/>
    <n v="1746.7999999999997"/>
    <n v="127.2"/>
    <n v="120.7"/>
    <n v="126.2"/>
    <n v="374.1"/>
    <n v="126"/>
    <n v="115"/>
    <n v="115"/>
    <n v="126"/>
    <n v="123.2"/>
    <n v="249.2"/>
    <n v="120.3"/>
    <n v="120.3"/>
    <n v="110.7"/>
    <n v="110.7"/>
    <n v="128"/>
    <n v="128"/>
    <n v="142.19999999999999"/>
    <n v="118.5"/>
    <n v="260.7"/>
    <n v="119.8"/>
    <n v="118.7"/>
    <n v="119.25"/>
    <n v="126.6"/>
  </r>
  <r>
    <x v="2"/>
    <x v="3"/>
    <x v="4"/>
    <x v="41"/>
    <n v="126.8"/>
    <n v="139.1"/>
    <n v="125.4"/>
    <n v="131.69999999999999"/>
    <n v="115"/>
    <n v="136"/>
    <n v="145.1"/>
    <n v="171.7"/>
    <n v="108.7"/>
    <n v="135.30000000000001"/>
    <n v="124.2"/>
    <n v="137.4"/>
    <n v="134"/>
    <n v="1730.4"/>
    <n v="132.19999999999999"/>
    <n v="126.8"/>
    <n v="131.4"/>
    <n v="390.4"/>
    <n v="126"/>
    <n v="122.7"/>
    <n v="122.7"/>
    <n v="126"/>
    <n v="126"/>
    <n v="252"/>
    <n v="123.7"/>
    <n v="123.7"/>
    <n v="112.8"/>
    <n v="112.8"/>
    <n v="128.5"/>
    <n v="128.5"/>
    <n v="137.69999999999999"/>
    <n v="119.2"/>
    <n v="256.89999999999998"/>
    <n v="121.5"/>
    <n v="120.7"/>
    <n v="121.1"/>
    <n v="128.6"/>
  </r>
  <r>
    <x v="0"/>
    <x v="3"/>
    <x v="5"/>
    <x v="42"/>
    <n v="128.6"/>
    <n v="138.6"/>
    <n v="126.6"/>
    <n v="133.6"/>
    <n v="118.6"/>
    <n v="137.4"/>
    <n v="152.5"/>
    <n v="169.2"/>
    <n v="108.8"/>
    <n v="133.1"/>
    <n v="126.4"/>
    <n v="139.19999999999999"/>
    <n v="136"/>
    <n v="1748.6"/>
    <n v="136.30000000000001"/>
    <n v="131.6"/>
    <n v="135.6"/>
    <n v="403.5"/>
    <m/>
    <n v="128"/>
    <n v="128"/>
    <n v="125.5"/>
    <n v="129.30000000000001"/>
    <n v="254.8"/>
    <n v="126.2"/>
    <n v="126.2"/>
    <n v="116.3"/>
    <n v="116.3"/>
    <n v="130.19999999999999"/>
    <n v="130.19999999999999"/>
    <n v="137.19999999999999"/>
    <n v="119.9"/>
    <n v="257.10000000000002"/>
    <n v="124.1"/>
    <n v="123.3"/>
    <n v="123.69999999999999"/>
    <n v="131.9"/>
  </r>
  <r>
    <x v="1"/>
    <x v="3"/>
    <x v="5"/>
    <x v="42"/>
    <n v="125.9"/>
    <n v="143.9"/>
    <n v="130.9"/>
    <n v="131"/>
    <n v="110.2"/>
    <n v="135.5"/>
    <n v="173.7"/>
    <n v="184.4"/>
    <n v="112"/>
    <n v="142.80000000000001"/>
    <n v="121.6"/>
    <n v="136.9"/>
    <n v="138.19999999999999"/>
    <n v="1787.0000000000002"/>
    <n v="127.6"/>
    <n v="121.1"/>
    <n v="126.6"/>
    <n v="375.29999999999995"/>
    <n v="125.5"/>
    <n v="115.5"/>
    <n v="115.5"/>
    <n v="125.5"/>
    <n v="123.2"/>
    <n v="248.7"/>
    <n v="120.6"/>
    <n v="120.6"/>
    <n v="112.3"/>
    <n v="112.3"/>
    <n v="129.30000000000001"/>
    <n v="129.30000000000001"/>
    <n v="142.69999999999999"/>
    <n v="118.8"/>
    <n v="261.5"/>
    <n v="119.9"/>
    <n v="119.6"/>
    <n v="119.75"/>
    <n v="128.1"/>
  </r>
  <r>
    <x v="2"/>
    <x v="3"/>
    <x v="5"/>
    <x v="42"/>
    <n v="127.7"/>
    <n v="140.5"/>
    <n v="128.30000000000001"/>
    <n v="132.6"/>
    <n v="115.5"/>
    <n v="136.5"/>
    <n v="159.69999999999999"/>
    <n v="174.3"/>
    <n v="109.9"/>
    <n v="136.30000000000001"/>
    <n v="124.4"/>
    <n v="138.1"/>
    <n v="136.80000000000001"/>
    <n v="1760.6"/>
    <n v="132.9"/>
    <n v="127.2"/>
    <n v="132"/>
    <n v="392.1"/>
    <n v="125.5"/>
    <n v="123.3"/>
    <n v="123.3"/>
    <n v="125.5"/>
    <n v="126.4"/>
    <n v="251.9"/>
    <n v="124.1"/>
    <n v="124.1"/>
    <n v="114.2"/>
    <n v="114.2"/>
    <n v="129.69999999999999"/>
    <n v="129.69999999999999"/>
    <n v="138.69999999999999"/>
    <n v="119.4"/>
    <n v="258.10000000000002"/>
    <n v="121.7"/>
    <n v="121.5"/>
    <n v="121.6"/>
    <n v="130.1"/>
  </r>
  <r>
    <x v="0"/>
    <x v="3"/>
    <x v="6"/>
    <x v="43"/>
    <n v="129.30000000000001"/>
    <n v="139.5"/>
    <n v="129.6"/>
    <n v="134.5"/>
    <n v="119.5"/>
    <n v="138.5"/>
    <n v="158.19999999999999"/>
    <n v="171.8"/>
    <n v="110.3"/>
    <n v="134.30000000000001"/>
    <n v="127.3"/>
    <n v="139.9"/>
    <n v="137.6"/>
    <n v="1770.2999999999997"/>
    <n v="137.19999999999999"/>
    <n v="132.19999999999999"/>
    <n v="136.5"/>
    <n v="405.9"/>
    <m/>
    <n v="128.19999999999999"/>
    <n v="128.19999999999999"/>
    <n v="126.4"/>
    <n v="130"/>
    <n v="256.39999999999998"/>
    <n v="126.7"/>
    <n v="126.7"/>
    <n v="116.4"/>
    <n v="116.4"/>
    <n v="130.80000000000001"/>
    <n v="130.80000000000001"/>
    <n v="138"/>
    <n v="120.9"/>
    <n v="258.89999999999998"/>
    <n v="125.2"/>
    <n v="123.8"/>
    <n v="124.5"/>
    <n v="133"/>
  </r>
  <r>
    <x v="1"/>
    <x v="3"/>
    <x v="6"/>
    <x v="43"/>
    <n v="126.8"/>
    <n v="144.19999999999999"/>
    <n v="136.6"/>
    <n v="131.80000000000001"/>
    <n v="111"/>
    <n v="137"/>
    <n v="179.5"/>
    <n v="188.4"/>
    <n v="113.3"/>
    <n v="143.9"/>
    <n v="121.7"/>
    <n v="137.5"/>
    <n v="139.80000000000001"/>
    <n v="1811.5000000000002"/>
    <n v="127.9"/>
    <n v="121.1"/>
    <n v="126.9"/>
    <n v="375.9"/>
    <n v="126.4"/>
    <n v="115.5"/>
    <n v="115.5"/>
    <n v="126.4"/>
    <n v="123.5"/>
    <n v="249.9"/>
    <n v="120.9"/>
    <n v="120.9"/>
    <n v="111.7"/>
    <n v="111.7"/>
    <n v="130.80000000000001"/>
    <n v="130.80000000000001"/>
    <n v="142.9"/>
    <n v="120"/>
    <n v="262.89999999999998"/>
    <n v="120.3"/>
    <n v="119.9"/>
    <n v="120.1"/>
    <n v="129"/>
  </r>
  <r>
    <x v="2"/>
    <x v="3"/>
    <x v="6"/>
    <x v="43"/>
    <n v="128.5"/>
    <n v="141.19999999999999"/>
    <n v="132.30000000000001"/>
    <n v="133.5"/>
    <n v="116.4"/>
    <n v="137.80000000000001"/>
    <n v="165.4"/>
    <n v="177.4"/>
    <n v="111.3"/>
    <n v="137.5"/>
    <n v="125"/>
    <n v="138.80000000000001"/>
    <n v="138.4"/>
    <n v="1783.5"/>
    <n v="133.5"/>
    <n v="127.6"/>
    <n v="132.69999999999999"/>
    <n v="393.8"/>
    <n v="126.4"/>
    <n v="123.4"/>
    <n v="123.4"/>
    <n v="126.4"/>
    <n v="126.9"/>
    <n v="253.3"/>
    <n v="124.5"/>
    <n v="124.5"/>
    <n v="113.9"/>
    <n v="113.9"/>
    <n v="130.80000000000001"/>
    <n v="130.80000000000001"/>
    <n v="139.30000000000001"/>
    <n v="120.5"/>
    <n v="259.8"/>
    <n v="122.4"/>
    <n v="121.9"/>
    <n v="122.15"/>
    <n v="131.1"/>
  </r>
  <r>
    <x v="0"/>
    <x v="3"/>
    <x v="7"/>
    <x v="44"/>
    <n v="130.1"/>
    <n v="138.80000000000001"/>
    <n v="130.30000000000001"/>
    <n v="135.30000000000001"/>
    <n v="119.9"/>
    <n v="140.19999999999999"/>
    <n v="156.9"/>
    <n v="172.2"/>
    <n v="112.1"/>
    <n v="134.9"/>
    <n v="128.1"/>
    <n v="140.69999999999999"/>
    <n v="138"/>
    <n v="1777.4999999999998"/>
    <n v="137.80000000000001"/>
    <n v="133"/>
    <n v="137.1"/>
    <n v="407.9"/>
    <m/>
    <n v="129.1"/>
    <n v="129.1"/>
    <n v="127.3"/>
    <n v="130.6"/>
    <n v="257.89999999999998"/>
    <n v="127"/>
    <n v="127"/>
    <n v="116"/>
    <n v="116"/>
    <n v="131.9"/>
    <n v="131.9"/>
    <n v="138.9"/>
    <n v="122"/>
    <n v="260.89999999999998"/>
    <n v="125.5"/>
    <n v="124.2"/>
    <n v="124.85"/>
    <n v="133.5"/>
  </r>
  <r>
    <x v="1"/>
    <x v="3"/>
    <x v="7"/>
    <x v="44"/>
    <n v="127.6"/>
    <n v="140.30000000000001"/>
    <n v="133.69999999999999"/>
    <n v="132.19999999999999"/>
    <n v="111.8"/>
    <n v="135.80000000000001"/>
    <n v="163.5"/>
    <n v="182.3"/>
    <n v="114.6"/>
    <n v="144.6"/>
    <n v="121.9"/>
    <n v="138.1"/>
    <n v="137.6"/>
    <n v="1783.9999999999995"/>
    <n v="128.30000000000001"/>
    <n v="121.4"/>
    <n v="127.3"/>
    <n v="377"/>
    <n v="127.3"/>
    <n v="114.7"/>
    <n v="114.7"/>
    <n v="127.3"/>
    <n v="123.9"/>
    <n v="251.2"/>
    <n v="121.2"/>
    <n v="121.2"/>
    <n v="110.4"/>
    <n v="110.4"/>
    <n v="131.5"/>
    <n v="131.5"/>
    <n v="143.6"/>
    <n v="120.9"/>
    <n v="264.5"/>
    <n v="120.6"/>
    <n v="119.9"/>
    <n v="120.25"/>
    <n v="128.4"/>
  </r>
  <r>
    <x v="2"/>
    <x v="3"/>
    <x v="7"/>
    <x v="44"/>
    <n v="129.30000000000001"/>
    <n v="139.30000000000001"/>
    <n v="131.6"/>
    <n v="134.1"/>
    <n v="116.9"/>
    <n v="138.1"/>
    <n v="159.1"/>
    <n v="175.6"/>
    <n v="112.9"/>
    <n v="138.1"/>
    <n v="125.5"/>
    <n v="139.5"/>
    <n v="137.9"/>
    <n v="1777.9"/>
    <n v="134.1"/>
    <n v="128.19999999999999"/>
    <n v="133.19999999999999"/>
    <n v="395.49999999999994"/>
    <n v="127.3"/>
    <n v="123.6"/>
    <n v="123.6"/>
    <n v="127.3"/>
    <n v="127.4"/>
    <n v="254.7"/>
    <n v="124.8"/>
    <n v="124.8"/>
    <n v="113.1"/>
    <n v="113.1"/>
    <n v="131.69999999999999"/>
    <n v="131.69999999999999"/>
    <n v="140.19999999999999"/>
    <n v="121.5"/>
    <n v="261.7"/>
    <n v="122.7"/>
    <n v="122.1"/>
    <n v="122.4"/>
    <n v="131.1"/>
  </r>
  <r>
    <x v="0"/>
    <x v="3"/>
    <x v="8"/>
    <x v="45"/>
    <n v="130.80000000000001"/>
    <n v="138.19999999999999"/>
    <n v="130.5"/>
    <n v="135.5"/>
    <n v="120.2"/>
    <n v="139.19999999999999"/>
    <n v="149.5"/>
    <n v="170.4"/>
    <n v="113.1"/>
    <n v="135.80000000000001"/>
    <n v="128.80000000000001"/>
    <n v="141.5"/>
    <n v="137.19999999999999"/>
    <n v="1770.7"/>
    <n v="138.5"/>
    <n v="133.5"/>
    <n v="137.80000000000001"/>
    <n v="409.8"/>
    <m/>
    <n v="129.69999999999999"/>
    <n v="129.69999999999999"/>
    <n v="127.9"/>
    <n v="131.1"/>
    <n v="259"/>
    <n v="127.8"/>
    <n v="127.8"/>
    <n v="117"/>
    <n v="117"/>
    <n v="132.19999999999999"/>
    <n v="132.19999999999999"/>
    <n v="139.9"/>
    <n v="122.8"/>
    <n v="262.7"/>
    <n v="125.7"/>
    <n v="124.9"/>
    <n v="125.30000000000001"/>
    <n v="133.4"/>
  </r>
  <r>
    <x v="1"/>
    <x v="3"/>
    <x v="8"/>
    <x v="45"/>
    <n v="128.1"/>
    <n v="137.69999999999999"/>
    <n v="130.6"/>
    <n v="132.6"/>
    <n v="111.9"/>
    <n v="132.5"/>
    <n v="152.9"/>
    <n v="173.6"/>
    <n v="115.1"/>
    <n v="144.80000000000001"/>
    <n v="122.1"/>
    <n v="138.80000000000001"/>
    <n v="135.69999999999999"/>
    <n v="1756.3999999999996"/>
    <n v="128.69999999999999"/>
    <n v="121.6"/>
    <n v="127.7"/>
    <n v="378"/>
    <n v="127.9"/>
    <n v="114.8"/>
    <n v="114.8"/>
    <n v="127.9"/>
    <n v="124.3"/>
    <n v="252.2"/>
    <n v="121.4"/>
    <n v="121.4"/>
    <n v="111.8"/>
    <n v="111.8"/>
    <n v="131.6"/>
    <n v="131.6"/>
    <n v="143.9"/>
    <n v="121.2"/>
    <n v="265.10000000000002"/>
    <n v="120.8"/>
    <n v="120.5"/>
    <n v="120.65"/>
    <n v="128"/>
  </r>
  <r>
    <x v="2"/>
    <x v="3"/>
    <x v="8"/>
    <x v="45"/>
    <n v="129.9"/>
    <n v="138"/>
    <n v="130.5"/>
    <n v="134.4"/>
    <n v="117.2"/>
    <n v="136.1"/>
    <n v="150.69999999999999"/>
    <n v="171.5"/>
    <n v="113.8"/>
    <n v="138.80000000000001"/>
    <n v="126"/>
    <n v="140.19999999999999"/>
    <n v="136.6"/>
    <n v="1763.6999999999998"/>
    <n v="134.6"/>
    <n v="128.6"/>
    <n v="133.80000000000001"/>
    <n v="397"/>
    <n v="127.9"/>
    <n v="124.1"/>
    <n v="124.1"/>
    <n v="127.9"/>
    <n v="127.9"/>
    <n v="255.8"/>
    <n v="125.4"/>
    <n v="125.4"/>
    <n v="114.3"/>
    <n v="114.3"/>
    <n v="131.80000000000001"/>
    <n v="131.80000000000001"/>
    <n v="141"/>
    <n v="122.1"/>
    <n v="263.10000000000002"/>
    <n v="122.9"/>
    <n v="122.8"/>
    <n v="122.85"/>
    <n v="130.9"/>
  </r>
  <r>
    <x v="0"/>
    <x v="3"/>
    <x v="9"/>
    <x v="46"/>
    <n v="131.30000000000001"/>
    <n v="137.6"/>
    <n v="130.1"/>
    <n v="136"/>
    <n v="120.8"/>
    <n v="138.4"/>
    <n v="149.19999999999999"/>
    <n v="170.2"/>
    <n v="113.4"/>
    <n v="136.30000000000001"/>
    <n v="128.69999999999999"/>
    <n v="142.4"/>
    <n v="137.4"/>
    <n v="1771.8000000000002"/>
    <n v="139.6"/>
    <n v="134.30000000000001"/>
    <n v="138.80000000000001"/>
    <n v="412.7"/>
    <m/>
    <n v="129.80000000000001"/>
    <n v="129.80000000000001"/>
    <n v="128.69999999999999"/>
    <n v="131.80000000000001"/>
    <n v="260.5"/>
    <n v="128.69999999999999"/>
    <n v="128.69999999999999"/>
    <n v="117.8"/>
    <n v="117.8"/>
    <n v="133"/>
    <n v="133"/>
    <n v="140.9"/>
    <n v="123"/>
    <n v="263.89999999999998"/>
    <n v="126.5"/>
    <n v="125.7"/>
    <n v="126.1"/>
    <n v="133.80000000000001"/>
  </r>
  <r>
    <x v="1"/>
    <x v="3"/>
    <x v="9"/>
    <x v="46"/>
    <n v="128.69999999999999"/>
    <n v="138.4"/>
    <n v="130.30000000000001"/>
    <n v="132.69999999999999"/>
    <n v="112.5"/>
    <n v="130.4"/>
    <n v="155.1"/>
    <n v="175.7"/>
    <n v="115.4"/>
    <n v="145.30000000000001"/>
    <n v="122.5"/>
    <n v="139.6"/>
    <n v="136.30000000000001"/>
    <n v="1762.8999999999999"/>
    <n v="129.1"/>
    <n v="121.9"/>
    <n v="128"/>
    <n v="379"/>
    <n v="128.69999999999999"/>
    <n v="115.2"/>
    <n v="115.2"/>
    <n v="128.69999999999999"/>
    <n v="124.5"/>
    <n v="253.2"/>
    <n v="121.8"/>
    <n v="121.8"/>
    <n v="112.8"/>
    <n v="112.8"/>
    <n v="131.9"/>
    <n v="131.9"/>
    <n v="144.30000000000001"/>
    <n v="120.8"/>
    <n v="265.10000000000002"/>
    <n v="121.2"/>
    <n v="120.9"/>
    <n v="121.05000000000001"/>
    <n v="128.6"/>
  </r>
  <r>
    <x v="2"/>
    <x v="3"/>
    <x v="9"/>
    <x v="46"/>
    <n v="130.5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37"/>
    <n v="1766.7999999999995"/>
    <n v="135.5"/>
    <n v="129.1"/>
    <n v="134.5"/>
    <n v="399.1"/>
    <n v="128.69999999999999"/>
    <n v="124.3"/>
    <n v="124.3"/>
    <n v="128.69999999999999"/>
    <n v="128.4"/>
    <n v="257.10000000000002"/>
    <n v="126.1"/>
    <n v="126.1"/>
    <n v="115.2"/>
    <n v="115.2"/>
    <n v="132.4"/>
    <n v="132.4"/>
    <n v="141.80000000000001"/>
    <n v="122.1"/>
    <n v="263.89999999999998"/>
    <n v="123.5"/>
    <n v="123.4"/>
    <n v="123.45"/>
    <n v="131.4"/>
  </r>
  <r>
    <x v="0"/>
    <x v="3"/>
    <x v="11"/>
    <x v="47"/>
    <n v="132"/>
    <n v="137.4"/>
    <n v="130.6"/>
    <n v="136.19999999999999"/>
    <n v="121.1"/>
    <n v="136.9"/>
    <n v="141.80000000000001"/>
    <n v="170"/>
    <n v="113.4"/>
    <n v="136.80000000000001"/>
    <n v="128.69999999999999"/>
    <n v="143.1"/>
    <n v="136.6"/>
    <n v="1764.6"/>
    <n v="139.9"/>
    <n v="134.5"/>
    <n v="139.19999999999999"/>
    <n v="413.59999999999997"/>
    <m/>
    <n v="130.30000000000001"/>
    <n v="130.30000000000001"/>
    <n v="129.1"/>
    <n v="132.1"/>
    <n v="261.2"/>
    <n v="129.1"/>
    <n v="129.1"/>
    <n v="118.2"/>
    <n v="118.2"/>
    <n v="133.69999999999999"/>
    <n v="133.69999999999999"/>
    <n v="141.19999999999999"/>
    <n v="123.5"/>
    <n v="264.7"/>
    <n v="126.9"/>
    <n v="126.1"/>
    <n v="126.5"/>
    <n v="133.6"/>
  </r>
  <r>
    <x v="1"/>
    <x v="3"/>
    <x v="11"/>
    <x v="47"/>
    <n v="130.19999999999999"/>
    <n v="138.5"/>
    <n v="134.1"/>
    <n v="132.9"/>
    <n v="112.6"/>
    <n v="130.80000000000001"/>
    <n v="142"/>
    <n v="174.9"/>
    <n v="115.6"/>
    <n v="145.4"/>
    <n v="122.7"/>
    <n v="140.30000000000001"/>
    <n v="135.19999999999999"/>
    <n v="1755.2"/>
    <n v="129.6"/>
    <n v="122.1"/>
    <n v="128.5"/>
    <n v="380.2"/>
    <n v="129.1"/>
    <n v="116.2"/>
    <n v="116.2"/>
    <n v="129.1"/>
    <n v="124.7"/>
    <n v="253.8"/>
    <n v="122.1"/>
    <n v="122.1"/>
    <n v="113.4"/>
    <n v="113.4"/>
    <n v="132.1"/>
    <n v="132.1"/>
    <n v="144.30000000000001"/>
    <n v="121.3"/>
    <n v="265.60000000000002"/>
    <n v="121.7"/>
    <n v="121.3"/>
    <n v="121.5"/>
    <n v="128.5"/>
  </r>
  <r>
    <x v="2"/>
    <x v="3"/>
    <x v="11"/>
    <x v="47"/>
    <n v="131.4"/>
    <n v="137.80000000000001"/>
    <n v="132"/>
    <n v="135"/>
    <n v="118"/>
    <n v="134.1"/>
    <n v="141.9"/>
    <n v="171.7"/>
    <n v="114.1"/>
    <n v="139.69999999999999"/>
    <n v="126.2"/>
    <n v="141.80000000000001"/>
    <n v="136.1"/>
    <n v="1759.8"/>
    <n v="135.80000000000001"/>
    <n v="129.30000000000001"/>
    <n v="135"/>
    <n v="400.1"/>
    <n v="129.1"/>
    <n v="125"/>
    <n v="125"/>
    <n v="129.1"/>
    <n v="128.6"/>
    <n v="257.7"/>
    <n v="126.4"/>
    <n v="126.4"/>
    <n v="115.7"/>
    <n v="115.7"/>
    <n v="132.80000000000001"/>
    <n v="132.80000000000001"/>
    <n v="142"/>
    <n v="122.6"/>
    <n v="264.60000000000002"/>
    <n v="124"/>
    <n v="123.8"/>
    <n v="123.9"/>
    <n v="131.19999999999999"/>
  </r>
  <r>
    <x v="0"/>
    <x v="3"/>
    <x v="12"/>
    <x v="48"/>
    <n v="132.6"/>
    <n v="137.30000000000001"/>
    <n v="131.6"/>
    <n v="136.30000000000001"/>
    <n v="121.6"/>
    <n v="135.6"/>
    <n v="127.5"/>
    <n v="167.9"/>
    <n v="113.8"/>
    <n v="137.5"/>
    <n v="129.1"/>
    <n v="143.6"/>
    <n v="134.69999999999999"/>
    <n v="1749.1"/>
    <n v="140.4"/>
    <n v="135.19999999999999"/>
    <n v="139.69999999999999"/>
    <n v="415.3"/>
    <m/>
    <n v="132"/>
    <n v="132"/>
    <n v="128.5"/>
    <n v="132.9"/>
    <n v="261.39999999999998"/>
    <n v="129.69999999999999"/>
    <n v="129.69999999999999"/>
    <n v="118.6"/>
    <n v="118.6"/>
    <n v="134.19999999999999"/>
    <n v="134.19999999999999"/>
    <n v="142.4"/>
    <n v="121.9"/>
    <n v="264.3"/>
    <n v="127.3"/>
    <n v="126.3"/>
    <n v="126.8"/>
    <n v="132.80000000000001"/>
  </r>
  <r>
    <x v="1"/>
    <x v="3"/>
    <x v="12"/>
    <x v="48"/>
    <n v="131.6"/>
    <n v="138.19999999999999"/>
    <n v="134.9"/>
    <n v="133.1"/>
    <n v="113.5"/>
    <n v="129.30000000000001"/>
    <n v="121.1"/>
    <n v="170.3"/>
    <n v="115.5"/>
    <n v="145.5"/>
    <n v="123.1"/>
    <n v="140.9"/>
    <n v="132.80000000000001"/>
    <n v="1729.8"/>
    <n v="130"/>
    <n v="122.2"/>
    <n v="128.80000000000001"/>
    <n v="381"/>
    <n v="128.5"/>
    <n v="117.8"/>
    <n v="117.8"/>
    <n v="128.5"/>
    <n v="125"/>
    <n v="253.5"/>
    <n v="122.3"/>
    <n v="122.3"/>
    <n v="113.7"/>
    <n v="113.7"/>
    <n v="132.30000000000001"/>
    <n v="132.30000000000001"/>
    <n v="145"/>
    <n v="119.9"/>
    <n v="264.89999999999998"/>
    <n v="121.8"/>
    <n v="121.4"/>
    <n v="121.6"/>
    <n v="127.6"/>
  </r>
  <r>
    <x v="2"/>
    <x v="3"/>
    <x v="12"/>
    <x v="48"/>
    <n v="132.30000000000001"/>
    <n v="137.6"/>
    <n v="132.9"/>
    <n v="135.1"/>
    <n v="118.6"/>
    <n v="132.69999999999999"/>
    <n v="125.3"/>
    <n v="168.7"/>
    <n v="114.4"/>
    <n v="140.19999999999999"/>
    <n v="126.6"/>
    <n v="142.30000000000001"/>
    <n v="134"/>
    <n v="1740.7"/>
    <n v="136.30000000000001"/>
    <n v="129.80000000000001"/>
    <n v="135.4"/>
    <n v="401.5"/>
    <n v="128.5"/>
    <n v="126.6"/>
    <n v="126.6"/>
    <n v="128.5"/>
    <n v="129.19999999999999"/>
    <n v="257.7"/>
    <n v="126.9"/>
    <n v="126.9"/>
    <n v="116"/>
    <n v="116"/>
    <n v="133.1"/>
    <n v="133.1"/>
    <n v="143.1"/>
    <n v="121.1"/>
    <n v="264.2"/>
    <n v="124.2"/>
    <n v="123.9"/>
    <n v="124.05000000000001"/>
    <n v="130.4"/>
  </r>
  <r>
    <x v="0"/>
    <x v="4"/>
    <x v="0"/>
    <x v="49"/>
    <n v="133.1"/>
    <n v="137.80000000000001"/>
    <n v="131.9"/>
    <n v="136.69999999999999"/>
    <n v="122"/>
    <n v="136"/>
    <n v="119.8"/>
    <n v="161.69999999999999"/>
    <n v="114.8"/>
    <n v="136.9"/>
    <n v="129"/>
    <n v="143.9"/>
    <n v="133.69999999999999"/>
    <n v="1737.3000000000002"/>
    <n v="140.69999999999999"/>
    <n v="135.80000000000001"/>
    <n v="140"/>
    <n v="416.5"/>
    <m/>
    <n v="132.1"/>
    <n v="132.1"/>
    <n v="129.6"/>
    <n v="133.19999999999999"/>
    <n v="262.79999999999995"/>
    <n v="129.9"/>
    <n v="129.9"/>
    <n v="119.1"/>
    <n v="119.1"/>
    <n v="134.6"/>
    <n v="134.6"/>
    <n v="143.1"/>
    <n v="122.3"/>
    <n v="265.39999999999998"/>
    <n v="127"/>
    <n v="126.6"/>
    <n v="126.8"/>
    <n v="132.4"/>
  </r>
  <r>
    <x v="1"/>
    <x v="4"/>
    <x v="0"/>
    <x v="49"/>
    <n v="132.19999999999999"/>
    <n v="138.9"/>
    <n v="132.6"/>
    <n v="133.1"/>
    <n v="114"/>
    <n v="129.6"/>
    <n v="118.7"/>
    <n v="155.1"/>
    <n v="117.3"/>
    <n v="144.9"/>
    <n v="123.2"/>
    <n v="141.6"/>
    <n v="132"/>
    <n v="1713.2"/>
    <n v="130.19999999999999"/>
    <n v="122.3"/>
    <n v="129"/>
    <n v="381.5"/>
    <n v="129.6"/>
    <n v="118"/>
    <n v="118"/>
    <n v="129.6"/>
    <n v="125.1"/>
    <n v="254.7"/>
    <n v="122.6"/>
    <n v="122.6"/>
    <n v="115.2"/>
    <n v="115.2"/>
    <n v="132.4"/>
    <n v="132.4"/>
    <n v="145.6"/>
    <n v="120.9"/>
    <n v="266.5"/>
    <n v="122"/>
    <n v="122.1"/>
    <n v="122.05"/>
    <n v="127.8"/>
  </r>
  <r>
    <x v="2"/>
    <x v="4"/>
    <x v="0"/>
    <x v="49"/>
    <n v="132.80000000000001"/>
    <n v="138.19999999999999"/>
    <n v="132.19999999999999"/>
    <n v="135.4"/>
    <n v="119.1"/>
    <n v="133"/>
    <n v="119.4"/>
    <n v="159.5"/>
    <n v="115.6"/>
    <n v="139.6"/>
    <n v="126.6"/>
    <n v="142.80000000000001"/>
    <n v="133.1"/>
    <n v="1727.2999999999995"/>
    <n v="136.6"/>
    <n v="130.19999999999999"/>
    <n v="135.6"/>
    <n v="402.4"/>
    <n v="129.6"/>
    <n v="126.8"/>
    <n v="126.8"/>
    <n v="129.6"/>
    <n v="129.4"/>
    <n v="259"/>
    <n v="127.1"/>
    <n v="127.1"/>
    <n v="117"/>
    <n v="117"/>
    <n v="133.30000000000001"/>
    <n v="133.30000000000001"/>
    <n v="143.80000000000001"/>
    <n v="121.7"/>
    <n v="265.5"/>
    <n v="124.2"/>
    <n v="124.4"/>
    <n v="124.30000000000001"/>
    <n v="130.30000000000001"/>
  </r>
  <r>
    <x v="0"/>
    <x v="4"/>
    <x v="1"/>
    <x v="50"/>
    <n v="133.30000000000001"/>
    <n v="138.30000000000001"/>
    <n v="129.30000000000001"/>
    <n v="137.19999999999999"/>
    <n v="122.1"/>
    <n v="138.69999999999999"/>
    <n v="119.1"/>
    <n v="156.9"/>
    <n v="116.2"/>
    <n v="136"/>
    <n v="129.4"/>
    <n v="144.4"/>
    <n v="133.6"/>
    <n v="1734.5000000000002"/>
    <n v="140.9"/>
    <n v="135.80000000000001"/>
    <n v="140.19999999999999"/>
    <n v="416.90000000000003"/>
    <m/>
    <n v="133.19999999999999"/>
    <n v="133.19999999999999"/>
    <n v="130.5"/>
    <n v="133.6"/>
    <n v="264.10000000000002"/>
    <n v="130.1"/>
    <n v="130.1"/>
    <n v="119.5"/>
    <n v="119.5"/>
    <n v="134.9"/>
    <n v="134.9"/>
    <n v="143.69999999999999"/>
    <n v="123.2"/>
    <n v="266.89999999999998"/>
    <n v="127.7"/>
    <n v="127"/>
    <n v="127.35"/>
    <n v="132.6"/>
  </r>
  <r>
    <x v="1"/>
    <x v="4"/>
    <x v="1"/>
    <x v="50"/>
    <n v="132.80000000000001"/>
    <n v="139.80000000000001"/>
    <n v="129.30000000000001"/>
    <n v="133.5"/>
    <n v="114.3"/>
    <n v="131.4"/>
    <n v="120.2"/>
    <n v="143.1"/>
    <n v="119.5"/>
    <n v="144"/>
    <n v="123.4"/>
    <n v="141.9"/>
    <n v="132.1"/>
    <n v="1705.3000000000002"/>
    <n v="130.5"/>
    <n v="122.5"/>
    <n v="129.30000000000001"/>
    <n v="382.3"/>
    <n v="130.5"/>
    <n v="119.2"/>
    <n v="119.2"/>
    <n v="130.5"/>
    <n v="125.3"/>
    <n v="255.8"/>
    <n v="122.9"/>
    <n v="122.9"/>
    <n v="115.5"/>
    <n v="115.5"/>
    <n v="132.4"/>
    <n v="132.4"/>
    <n v="146.30000000000001"/>
    <n v="121.7"/>
    <n v="268"/>
    <n v="122.2"/>
    <n v="122.4"/>
    <n v="122.30000000000001"/>
    <n v="128.19999999999999"/>
  </r>
  <r>
    <x v="2"/>
    <x v="4"/>
    <x v="1"/>
    <x v="50"/>
    <n v="133.1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722.3000000000002"/>
    <n v="136.80000000000001"/>
    <n v="130.30000000000001"/>
    <n v="135.9"/>
    <n v="403"/>
    <n v="130.5"/>
    <n v="127.9"/>
    <n v="127.9"/>
    <n v="130.5"/>
    <n v="129.69999999999999"/>
    <n v="260.2"/>
    <n v="127.4"/>
    <n v="127.4"/>
    <n v="117.4"/>
    <n v="117.4"/>
    <n v="133.4"/>
    <n v="133.4"/>
    <n v="144.4"/>
    <n v="122.6"/>
    <n v="267"/>
    <n v="124.6"/>
    <n v="124.8"/>
    <n v="124.69999999999999"/>
    <n v="130.6"/>
  </r>
  <r>
    <x v="0"/>
    <x v="4"/>
    <x v="2"/>
    <x v="51"/>
    <n v="133.6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33.4"/>
    <n v="1728.5000000000002"/>
    <n v="141.6"/>
    <n v="136.19999999999999"/>
    <n v="140.80000000000001"/>
    <n v="418.59999999999997"/>
    <m/>
    <n v="134.19999999999999"/>
    <n v="134.19999999999999"/>
    <n v="131.1"/>
    <n v="134.1"/>
    <n v="265.2"/>
    <n v="130.6"/>
    <n v="130.6"/>
    <n v="119.8"/>
    <n v="119.8"/>
    <n v="135.19999999999999"/>
    <n v="135.19999999999999"/>
    <n v="144.19999999999999"/>
    <n v="123.3"/>
    <n v="267.5"/>
    <n v="128.30000000000001"/>
    <n v="127.4"/>
    <n v="127.85000000000001"/>
    <n v="132.80000000000001"/>
  </r>
  <r>
    <x v="1"/>
    <x v="4"/>
    <x v="2"/>
    <x v="51"/>
    <n v="132.69999999999999"/>
    <n v="139.4"/>
    <n v="128.4"/>
    <n v="134.9"/>
    <n v="114"/>
    <n v="136.80000000000001"/>
    <n v="122.2"/>
    <n v="135.80000000000001"/>
    <n v="120.3"/>
    <n v="142.6"/>
    <n v="123.6"/>
    <n v="142.4"/>
    <n v="132.6"/>
    <n v="1705.6999999999998"/>
    <n v="130.80000000000001"/>
    <n v="122.8"/>
    <n v="129.6"/>
    <n v="383.20000000000005"/>
    <n v="131.1"/>
    <n v="120.8"/>
    <n v="120.8"/>
    <n v="131.1"/>
    <n v="125.6"/>
    <n v="256.7"/>
    <n v="123.1"/>
    <n v="123.1"/>
    <n v="115.6"/>
    <n v="115.6"/>
    <n v="132.80000000000001"/>
    <n v="132.80000000000001"/>
    <n v="147.5"/>
    <n v="121.7"/>
    <n v="269.2"/>
    <n v="122.4"/>
    <n v="122.6"/>
    <n v="122.5"/>
    <n v="128.69999999999999"/>
  </r>
  <r>
    <x v="2"/>
    <x v="4"/>
    <x v="2"/>
    <x v="51"/>
    <n v="133.30000000000001"/>
    <n v="139"/>
    <n v="128.6"/>
    <n v="136.30000000000001"/>
    <n v="118.8"/>
    <n v="138.30000000000001"/>
    <n v="120.5"/>
    <n v="143.9"/>
    <n v="118"/>
    <n v="137.9"/>
    <n v="127.2"/>
    <n v="144"/>
    <n v="133.1"/>
    <n v="1718.9"/>
    <n v="137.30000000000001"/>
    <n v="130.6"/>
    <n v="136.4"/>
    <n v="404.29999999999995"/>
    <n v="131.1"/>
    <n v="129.1"/>
    <n v="129.1"/>
    <n v="131.1"/>
    <n v="130.1"/>
    <n v="261.2"/>
    <n v="127.8"/>
    <n v="127.8"/>
    <n v="117.6"/>
    <n v="117.6"/>
    <n v="133.80000000000001"/>
    <n v="133.80000000000001"/>
    <n v="145.1"/>
    <n v="122.6"/>
    <n v="267.7"/>
    <n v="125"/>
    <n v="125.1"/>
    <n v="125.05"/>
    <n v="130.9"/>
  </r>
  <r>
    <x v="0"/>
    <x v="4"/>
    <x v="3"/>
    <x v="52"/>
    <n v="133.19999999999999"/>
    <n v="138.69999999999999"/>
    <n v="127.1"/>
    <n v="137.69999999999999"/>
    <n v="121.3"/>
    <n v="141.80000000000001"/>
    <n v="121.5"/>
    <n v="144.5"/>
    <n v="117.4"/>
    <n v="134.1"/>
    <n v="130"/>
    <n v="145.5"/>
    <n v="133.5"/>
    <n v="1726.3"/>
    <n v="142.4"/>
    <n v="136.80000000000001"/>
    <n v="141.6"/>
    <n v="420.80000000000007"/>
    <m/>
    <n v="135"/>
    <n v="135"/>
    <n v="131.69999999999999"/>
    <n v="134.30000000000001"/>
    <n v="266"/>
    <n v="131"/>
    <n v="131"/>
    <n v="119.2"/>
    <n v="119.2"/>
    <n v="135.69999999999999"/>
    <n v="135.69999999999999"/>
    <n v="144.4"/>
    <n v="123.7"/>
    <n v="268.10000000000002"/>
    <n v="128.30000000000001"/>
    <n v="127.5"/>
    <n v="127.9"/>
    <n v="132.9"/>
  </r>
  <r>
    <x v="1"/>
    <x v="4"/>
    <x v="3"/>
    <x v="52"/>
    <n v="132.69999999999999"/>
    <n v="140.6"/>
    <n v="124.5"/>
    <n v="136.30000000000001"/>
    <n v="113.5"/>
    <n v="137.69999999999999"/>
    <n v="127.1"/>
    <n v="133.80000000000001"/>
    <n v="120.8"/>
    <n v="141.30000000000001"/>
    <n v="123.8"/>
    <n v="142.6"/>
    <n v="133.4"/>
    <n v="1708.1"/>
    <n v="131.19999999999999"/>
    <n v="123"/>
    <n v="130"/>
    <n v="384.2"/>
    <n v="131.69999999999999"/>
    <n v="121.4"/>
    <n v="121.4"/>
    <n v="131.69999999999999"/>
    <n v="126"/>
    <n v="257.7"/>
    <n v="123.4"/>
    <n v="123.4"/>
    <n v="114.3"/>
    <n v="114.3"/>
    <n v="133.6"/>
    <n v="133.6"/>
    <n v="148"/>
    <n v="122.2"/>
    <n v="270.2"/>
    <n v="122.6"/>
    <n v="122.5"/>
    <n v="122.55"/>
    <n v="129.1"/>
  </r>
  <r>
    <x v="2"/>
    <x v="4"/>
    <x v="3"/>
    <x v="52"/>
    <n v="133"/>
    <n v="139.4"/>
    <n v="126.1"/>
    <n v="137.19999999999999"/>
    <n v="118.4"/>
    <n v="139.9"/>
    <n v="123.4"/>
    <n v="140.9"/>
    <n v="118.5"/>
    <n v="136.5"/>
    <n v="127.4"/>
    <n v="144.19999999999999"/>
    <n v="133.5"/>
    <n v="1718.4"/>
    <n v="138"/>
    <n v="131.1"/>
    <n v="137"/>
    <n v="406.1"/>
    <n v="131.69999999999999"/>
    <n v="129.80000000000001"/>
    <n v="129.80000000000001"/>
    <n v="131.69999999999999"/>
    <n v="130.4"/>
    <n v="262.10000000000002"/>
    <n v="128.1"/>
    <n v="128.1"/>
    <n v="116.6"/>
    <n v="116.6"/>
    <n v="134.5"/>
    <n v="134.5"/>
    <n v="145.4"/>
    <n v="123.1"/>
    <n v="268.5"/>
    <n v="125.1"/>
    <n v="125.1"/>
    <n v="125.1"/>
    <n v="131.1"/>
  </r>
  <r>
    <x v="0"/>
    <x v="4"/>
    <x v="4"/>
    <x v="53"/>
    <n v="133.1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33.80000000000001"/>
    <n v="1727.4999999999995"/>
    <n v="142.5"/>
    <n v="137.30000000000001"/>
    <n v="141.80000000000001"/>
    <n v="421.6"/>
    <m/>
    <n v="135"/>
    <n v="135"/>
    <n v="132.1"/>
    <n v="134.9"/>
    <n v="267"/>
    <n v="131.4"/>
    <n v="131.4"/>
    <n v="119.4"/>
    <n v="119.4"/>
    <n v="136.30000000000001"/>
    <n v="136.30000000000001"/>
    <n v="145.5"/>
    <n v="123.7"/>
    <n v="269.2"/>
    <n v="129.4"/>
    <n v="127.9"/>
    <n v="128.65"/>
    <n v="133.30000000000001"/>
  </r>
  <r>
    <x v="1"/>
    <x v="4"/>
    <x v="4"/>
    <x v="53"/>
    <n v="132.6"/>
    <n v="144.1"/>
    <n v="125.6"/>
    <n v="136.80000000000001"/>
    <n v="113.4"/>
    <n v="135.19999999999999"/>
    <n v="129.19999999999999"/>
    <n v="131.5"/>
    <n v="121"/>
    <n v="139.9"/>
    <n v="123.8"/>
    <n v="142.9"/>
    <n v="133.6"/>
    <n v="1709.6"/>
    <n v="131.5"/>
    <n v="123.2"/>
    <n v="130.19999999999999"/>
    <n v="384.9"/>
    <n v="132.1"/>
    <n v="120.1"/>
    <n v="120.1"/>
    <n v="132.1"/>
    <n v="126.5"/>
    <n v="258.60000000000002"/>
    <n v="123.6"/>
    <n v="123.6"/>
    <n v="114.3"/>
    <n v="114.3"/>
    <n v="133.80000000000001"/>
    <n v="133.80000000000001"/>
    <n v="148.30000000000001"/>
    <n v="122"/>
    <n v="270.3"/>
    <n v="122.8"/>
    <n v="122.6"/>
    <n v="122.69999999999999"/>
    <n v="129.30000000000001"/>
  </r>
  <r>
    <x v="2"/>
    <x v="4"/>
    <x v="4"/>
    <x v="53"/>
    <n v="132.9"/>
    <n v="141.6"/>
    <n v="126.3"/>
    <n v="137.69999999999999"/>
    <n v="118.1"/>
    <n v="137.9"/>
    <n v="125.6"/>
    <n v="138.30000000000001"/>
    <n v="119.4"/>
    <n v="136"/>
    <n v="127.6"/>
    <n v="144.5"/>
    <n v="133.69999999999999"/>
    <n v="1719.6000000000001"/>
    <n v="138.19999999999999"/>
    <n v="131.4"/>
    <n v="137.19999999999999"/>
    <n v="406.8"/>
    <n v="132.1"/>
    <n v="129.4"/>
    <n v="129.4"/>
    <n v="132.1"/>
    <n v="130.9"/>
    <n v="263"/>
    <n v="128.4"/>
    <n v="128.4"/>
    <n v="116.7"/>
    <n v="116.7"/>
    <n v="134.80000000000001"/>
    <n v="134.80000000000001"/>
    <n v="146.19999999999999"/>
    <n v="123"/>
    <n v="269.2"/>
    <n v="125.7"/>
    <n v="125.3"/>
    <n v="125.5"/>
    <n v="131.4"/>
  </r>
  <r>
    <x v="0"/>
    <x v="4"/>
    <x v="5"/>
    <x v="54"/>
    <n v="133.5"/>
    <n v="143.69999999999999"/>
    <n v="128"/>
    <n v="138.6"/>
    <n v="120.9"/>
    <n v="140.9"/>
    <n v="128.80000000000001"/>
    <n v="140.19999999999999"/>
    <n v="118.9"/>
    <n v="133.5"/>
    <n v="130.4"/>
    <n v="146.5"/>
    <n v="134.9"/>
    <n v="1738.8000000000002"/>
    <n v="143.1"/>
    <n v="137.69999999999999"/>
    <n v="142.30000000000001"/>
    <n v="423.09999999999997"/>
    <m/>
    <n v="134.80000000000001"/>
    <n v="134.80000000000001"/>
    <n v="131.4"/>
    <n v="135.19999999999999"/>
    <n v="266.60000000000002"/>
    <n v="131.30000000000001"/>
    <n v="131.30000000000001"/>
    <n v="119.4"/>
    <n v="119.4"/>
    <n v="136.9"/>
    <n v="136.9"/>
    <n v="145.80000000000001"/>
    <n v="124.1"/>
    <n v="269.89999999999998"/>
    <n v="129.80000000000001"/>
    <n v="128.1"/>
    <n v="128.94999999999999"/>
    <n v="133.9"/>
  </r>
  <r>
    <x v="1"/>
    <x v="4"/>
    <x v="5"/>
    <x v="54"/>
    <n v="132.9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35.69999999999999"/>
    <n v="1731.0000000000002"/>
    <n v="131.5"/>
    <n v="123.2"/>
    <n v="130.19999999999999"/>
    <n v="384.9"/>
    <n v="131.4"/>
    <n v="119"/>
    <n v="119"/>
    <n v="131.4"/>
    <n v="126.8"/>
    <n v="258.2"/>
    <n v="123.8"/>
    <n v="123.8"/>
    <n v="113.9"/>
    <n v="113.9"/>
    <n v="134.30000000000001"/>
    <n v="134.30000000000001"/>
    <n v="148.6"/>
    <n v="122.5"/>
    <n v="271.10000000000002"/>
    <n v="122.9"/>
    <n v="122.7"/>
    <n v="122.80000000000001"/>
    <n v="129.9"/>
  </r>
  <r>
    <x v="2"/>
    <x v="4"/>
    <x v="5"/>
    <x v="54"/>
    <n v="133.30000000000001"/>
    <n v="145.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734.7"/>
    <n v="138.5"/>
    <n v="131.69999999999999"/>
    <n v="137.5"/>
    <n v="407.7"/>
    <n v="131.4"/>
    <n v="128.80000000000001"/>
    <n v="128.80000000000001"/>
    <n v="131.4"/>
    <n v="131.19999999999999"/>
    <n v="262.60000000000002"/>
    <n v="128.5"/>
    <n v="128.5"/>
    <n v="116.5"/>
    <n v="116.5"/>
    <n v="135.4"/>
    <n v="135.4"/>
    <n v="146.5"/>
    <n v="123.4"/>
    <n v="269.89999999999998"/>
    <n v="125.9"/>
    <n v="125.5"/>
    <n v="125.7"/>
    <n v="132"/>
  </r>
  <r>
    <x v="0"/>
    <x v="4"/>
    <x v="6"/>
    <x v="55"/>
    <n v="134"/>
    <n v="144.19999999999999"/>
    <n v="129.80000000000001"/>
    <n v="139"/>
    <n v="120.9"/>
    <n v="143.9"/>
    <n v="151.5"/>
    <n v="138.1"/>
    <n v="120"/>
    <n v="133.9"/>
    <n v="131.4"/>
    <n v="147.69999999999999"/>
    <n v="138.5"/>
    <n v="1772.9"/>
    <n v="144.30000000000001"/>
    <n v="138.1"/>
    <n v="143.5"/>
    <n v="425.9"/>
    <m/>
    <n v="135.30000000000001"/>
    <n v="135.30000000000001"/>
    <n v="132.6"/>
    <n v="136.1"/>
    <n v="268.7"/>
    <n v="132.1"/>
    <n v="132.1"/>
    <n v="119.1"/>
    <n v="119.1"/>
    <n v="138.6"/>
    <n v="138.6"/>
    <n v="147.4"/>
    <n v="124.4"/>
    <n v="271.8"/>
    <n v="130.6"/>
    <n v="128.6"/>
    <n v="129.6"/>
    <n v="136.19999999999999"/>
  </r>
  <r>
    <x v="1"/>
    <x v="4"/>
    <x v="6"/>
    <x v="55"/>
    <n v="132.80000000000001"/>
    <n v="148.4"/>
    <n v="129.4"/>
    <n v="137.69999999999999"/>
    <n v="113.4"/>
    <n v="139.4"/>
    <n v="175.1"/>
    <n v="124.7"/>
    <n v="121.5"/>
    <n v="137.80000000000001"/>
    <n v="124.4"/>
    <n v="143.69999999999999"/>
    <n v="139.80000000000001"/>
    <n v="1768.1"/>
    <n v="131.6"/>
    <n v="123.7"/>
    <n v="130.4"/>
    <n v="385.70000000000005"/>
    <n v="132.6"/>
    <n v="119.7"/>
    <n v="119.7"/>
    <n v="132.6"/>
    <n v="127.2"/>
    <n v="259.8"/>
    <n v="125"/>
    <n v="125"/>
    <n v="113.2"/>
    <n v="113.2"/>
    <n v="135.5"/>
    <n v="135.5"/>
    <n v="150.5"/>
    <n v="122.4"/>
    <n v="272.89999999999998"/>
    <n v="123.5"/>
    <n v="123"/>
    <n v="123.25"/>
    <n v="131.80000000000001"/>
  </r>
  <r>
    <x v="2"/>
    <x v="4"/>
    <x v="6"/>
    <x v="55"/>
    <n v="133.6"/>
    <n v="145.69999999999999"/>
    <n v="129.6"/>
    <n v="138.5"/>
    <n v="118.1"/>
    <n v="141.80000000000001"/>
    <n v="159.5"/>
    <n v="133.6"/>
    <n v="120.5"/>
    <n v="135.19999999999999"/>
    <n v="128.5"/>
    <n v="145.80000000000001"/>
    <n v="139"/>
    <n v="1769.3999999999999"/>
    <n v="139.30000000000001"/>
    <n v="132.1"/>
    <n v="138.30000000000001"/>
    <n v="409.7"/>
    <n v="132.6"/>
    <n v="129.4"/>
    <n v="129.4"/>
    <n v="132.6"/>
    <n v="131.9"/>
    <n v="264.5"/>
    <n v="129.4"/>
    <n v="129.4"/>
    <n v="116"/>
    <n v="116"/>
    <n v="136.80000000000001"/>
    <n v="136.80000000000001"/>
    <n v="148.19999999999999"/>
    <n v="123.6"/>
    <n v="271.79999999999995"/>
    <n v="126.6"/>
    <n v="125.9"/>
    <n v="126.25"/>
    <n v="134.19999999999999"/>
  </r>
  <r>
    <x v="0"/>
    <x v="4"/>
    <x v="7"/>
    <x v="56"/>
    <n v="134.80000000000001"/>
    <n v="143.1"/>
    <n v="130"/>
    <n v="139.4"/>
    <n v="120.5"/>
    <n v="148"/>
    <n v="162.9"/>
    <n v="137.4"/>
    <n v="120.8"/>
    <n v="134.69999999999999"/>
    <n v="131.6"/>
    <n v="148.69999999999999"/>
    <n v="140.6"/>
    <n v="1792.4999999999998"/>
    <n v="145.30000000000001"/>
    <n v="139.19999999999999"/>
    <n v="144.5"/>
    <n v="429"/>
    <m/>
    <n v="136.4"/>
    <n v="136.4"/>
    <n v="134.4"/>
    <n v="137.30000000000001"/>
    <n v="271.70000000000005"/>
    <n v="133"/>
    <n v="133"/>
    <n v="120.3"/>
    <n v="120.3"/>
    <n v="140.19999999999999"/>
    <n v="140.19999999999999"/>
    <n v="149"/>
    <n v="125.4"/>
    <n v="274.39999999999998"/>
    <n v="131.5"/>
    <n v="129.69999999999999"/>
    <n v="130.6"/>
    <n v="137.80000000000001"/>
  </r>
  <r>
    <x v="1"/>
    <x v="4"/>
    <x v="7"/>
    <x v="56"/>
    <n v="133.19999999999999"/>
    <n v="143.9"/>
    <n v="128.30000000000001"/>
    <n v="138.30000000000001"/>
    <n v="114.1"/>
    <n v="142.69999999999999"/>
    <n v="179.8"/>
    <n v="123.5"/>
    <n v="122.1"/>
    <n v="137.5"/>
    <n v="124.6"/>
    <n v="144.5"/>
    <n v="140.5"/>
    <n v="1772.9999999999998"/>
    <n v="132.69999999999999"/>
    <n v="124.3"/>
    <n v="131.4"/>
    <n v="388.4"/>
    <n v="134.4"/>
    <n v="118.9"/>
    <n v="118.9"/>
    <n v="134.4"/>
    <n v="127.7"/>
    <n v="262.10000000000002"/>
    <n v="125.7"/>
    <n v="125.7"/>
    <n v="114.6"/>
    <n v="114.6"/>
    <n v="135.69999999999999"/>
    <n v="135.69999999999999"/>
    <n v="152.1"/>
    <n v="123.3"/>
    <n v="275.39999999999998"/>
    <n v="124.1"/>
    <n v="123.8"/>
    <n v="123.94999999999999"/>
    <n v="132.69999999999999"/>
  </r>
  <r>
    <x v="2"/>
    <x v="4"/>
    <x v="7"/>
    <x v="56"/>
    <n v="134.30000000000001"/>
    <n v="143.4"/>
    <n v="129.30000000000001"/>
    <n v="139"/>
    <n v="118.1"/>
    <n v="145.5"/>
    <n v="168.6"/>
    <n v="132.69999999999999"/>
    <n v="121.2"/>
    <n v="135.6"/>
    <n v="128.69999999999999"/>
    <n v="146.80000000000001"/>
    <n v="140.6"/>
    <n v="1783.8"/>
    <n v="140.30000000000001"/>
    <n v="133"/>
    <n v="139.30000000000001"/>
    <n v="412.6"/>
    <n v="134.4"/>
    <n v="129.80000000000001"/>
    <n v="129.80000000000001"/>
    <n v="134.4"/>
    <n v="132.80000000000001"/>
    <n v="267.20000000000005"/>
    <n v="130.19999999999999"/>
    <n v="130.19999999999999"/>
    <n v="117.3"/>
    <n v="117.3"/>
    <n v="137.6"/>
    <n v="137.6"/>
    <n v="149.80000000000001"/>
    <n v="124.5"/>
    <n v="274.3"/>
    <n v="127.3"/>
    <n v="126.8"/>
    <n v="127.05"/>
    <n v="135.4"/>
  </r>
  <r>
    <x v="0"/>
    <x v="4"/>
    <x v="8"/>
    <x v="57"/>
    <n v="135.19999999999999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39.6"/>
    <n v="1784.3"/>
    <n v="146.1"/>
    <n v="139.69999999999999"/>
    <n v="145.19999999999999"/>
    <n v="430.99999999999994"/>
    <m/>
    <n v="137.4"/>
    <n v="137.4"/>
    <n v="135.69999999999999"/>
    <n v="137.9"/>
    <n v="273.60000000000002"/>
    <n v="133.4"/>
    <n v="133.4"/>
    <n v="121.2"/>
    <n v="121.2"/>
    <n v="139.6"/>
    <n v="139.6"/>
    <n v="149.80000000000001"/>
    <n v="126.7"/>
    <n v="276.5"/>
    <n v="132.30000000000001"/>
    <n v="130.30000000000001"/>
    <n v="131.30000000000001"/>
    <n v="137.6"/>
  </r>
  <r>
    <x v="1"/>
    <x v="4"/>
    <x v="8"/>
    <x v="57"/>
    <n v="133.6"/>
    <n v="143"/>
    <n v="129.69999999999999"/>
    <n v="138.69999999999999"/>
    <n v="114.5"/>
    <n v="137.5"/>
    <n v="160.69999999999999"/>
    <n v="124.5"/>
    <n v="122.4"/>
    <n v="137.30000000000001"/>
    <n v="124.8"/>
    <n v="145"/>
    <n v="138"/>
    <n v="1749.7"/>
    <n v="133.30000000000001"/>
    <n v="124.6"/>
    <n v="132"/>
    <n v="389.9"/>
    <n v="135.69999999999999"/>
    <n v="120.6"/>
    <n v="120.6"/>
    <n v="135.69999999999999"/>
    <n v="128.1"/>
    <n v="263.79999999999995"/>
    <n v="126.1"/>
    <n v="126.1"/>
    <n v="115.7"/>
    <n v="115.7"/>
    <n v="135.9"/>
    <n v="135.9"/>
    <n v="153.6"/>
    <n v="124.4"/>
    <n v="278"/>
    <n v="124.5"/>
    <n v="124.5"/>
    <n v="124.5"/>
    <n v="132.4"/>
  </r>
  <r>
    <x v="2"/>
    <x v="4"/>
    <x v="8"/>
    <x v="57"/>
    <n v="134.69999999999999"/>
    <n v="142.4"/>
    <n v="130.19999999999999"/>
    <n v="139.6"/>
    <n v="118.4"/>
    <n v="143"/>
    <n v="156.6"/>
    <n v="132.9"/>
    <n v="121.5"/>
    <n v="135.6"/>
    <n v="128.80000000000001"/>
    <n v="147.30000000000001"/>
    <n v="139"/>
    <n v="1769.9999999999998"/>
    <n v="141.1"/>
    <n v="133.4"/>
    <n v="140"/>
    <n v="414.5"/>
    <n v="135.69999999999999"/>
    <n v="131"/>
    <n v="131"/>
    <n v="135.69999999999999"/>
    <n v="133.30000000000001"/>
    <n v="269"/>
    <n v="130.6"/>
    <n v="130.6"/>
    <n v="118.3"/>
    <n v="118.3"/>
    <n v="137.4"/>
    <n v="137.4"/>
    <n v="150.80000000000001"/>
    <n v="125.7"/>
    <n v="276.5"/>
    <n v="127.9"/>
    <n v="127.5"/>
    <n v="127.7"/>
    <n v="135.19999999999999"/>
  </r>
  <r>
    <x v="0"/>
    <x v="4"/>
    <x v="9"/>
    <x v="58"/>
    <n v="135.9"/>
    <n v="141.9"/>
    <n v="131"/>
    <n v="141.5"/>
    <n v="121.4"/>
    <n v="146.69999999999999"/>
    <n v="157.1"/>
    <n v="136.4"/>
    <n v="121.4"/>
    <n v="135.6"/>
    <n v="131.30000000000001"/>
    <n v="150.30000000000001"/>
    <n v="140.4"/>
    <n v="1790.8999999999999"/>
    <n v="147.19999999999999"/>
    <n v="140.6"/>
    <n v="146.19999999999999"/>
    <n v="433.99999999999994"/>
    <m/>
    <n v="138.1"/>
    <n v="138.1"/>
    <n v="137.30000000000001"/>
    <n v="138.4"/>
    <n v="275.70000000000005"/>
    <n v="134.19999999999999"/>
    <n v="134.19999999999999"/>
    <n v="121"/>
    <n v="121"/>
    <n v="140.1"/>
    <n v="140.1"/>
    <n v="150.5"/>
    <n v="127.4"/>
    <n v="277.89999999999998"/>
    <n v="133"/>
    <n v="130.69999999999999"/>
    <n v="131.85"/>
    <n v="138.30000000000001"/>
  </r>
  <r>
    <x v="1"/>
    <x v="4"/>
    <x v="9"/>
    <x v="58"/>
    <n v="133.9"/>
    <n v="142.80000000000001"/>
    <n v="131.4"/>
    <n v="139.1"/>
    <n v="114.9"/>
    <n v="135.6"/>
    <n v="173.2"/>
    <n v="124.1"/>
    <n v="122.6"/>
    <n v="137.80000000000001"/>
    <n v="125.1"/>
    <n v="145.5"/>
    <n v="139.69999999999999"/>
    <n v="1765.6999999999998"/>
    <n v="134"/>
    <n v="124.9"/>
    <n v="132.6"/>
    <n v="391.5"/>
    <n v="137.30000000000001"/>
    <n v="122.6"/>
    <n v="122.6"/>
    <n v="137.30000000000001"/>
    <n v="128.30000000000001"/>
    <n v="265.60000000000002"/>
    <n v="126.6"/>
    <n v="126.6"/>
    <n v="115"/>
    <n v="115"/>
    <n v="136.30000000000001"/>
    <n v="136.30000000000001"/>
    <n v="154.6"/>
    <n v="124.6"/>
    <n v="279.2"/>
    <n v="124.8"/>
    <n v="124.5"/>
    <n v="124.65"/>
    <n v="133.5"/>
  </r>
  <r>
    <x v="2"/>
    <x v="4"/>
    <x v="9"/>
    <x v="58"/>
    <n v="135.3000000000000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40.1"/>
    <n v="1779.6999999999998"/>
    <n v="142"/>
    <n v="134.1"/>
    <n v="140.80000000000001"/>
    <n v="416.90000000000003"/>
    <n v="137.30000000000001"/>
    <n v="132.19999999999999"/>
    <n v="132.19999999999999"/>
    <n v="137.30000000000001"/>
    <n v="133.6"/>
    <n v="270.89999999999998"/>
    <n v="131.30000000000001"/>
    <n v="131.30000000000001"/>
    <n v="117.8"/>
    <n v="117.8"/>
    <n v="137.9"/>
    <n v="137.9"/>
    <n v="151.6"/>
    <n v="126.2"/>
    <n v="277.8"/>
    <n v="128.4"/>
    <n v="127.7"/>
    <n v="128.05000000000001"/>
    <n v="136.1"/>
  </r>
  <r>
    <x v="0"/>
    <x v="4"/>
    <x v="11"/>
    <x v="59"/>
    <n v="136.30000000000001"/>
    <n v="142.5"/>
    <n v="140.5"/>
    <n v="141.5"/>
    <n v="121.6"/>
    <n v="147.30000000000001"/>
    <n v="168"/>
    <n v="135.80000000000001"/>
    <n v="122.5"/>
    <n v="136"/>
    <n v="131.9"/>
    <n v="151.4"/>
    <n v="142.4"/>
    <n v="1817.7000000000003"/>
    <n v="148.19999999999999"/>
    <n v="141.5"/>
    <n v="147.30000000000001"/>
    <n v="437"/>
    <m/>
    <n v="141.1"/>
    <n v="141.1"/>
    <n v="138.6"/>
    <n v="139.4"/>
    <n v="278"/>
    <n v="135.80000000000001"/>
    <n v="135.80000000000001"/>
    <n v="121.6"/>
    <n v="121.6"/>
    <n v="141.5"/>
    <n v="141.5"/>
    <n v="152.1"/>
    <n v="128.1"/>
    <n v="280.2"/>
    <n v="133.69999999999999"/>
    <n v="131.69999999999999"/>
    <n v="132.69999999999999"/>
    <n v="140"/>
  </r>
  <r>
    <x v="1"/>
    <x v="4"/>
    <x v="11"/>
    <x v="59"/>
    <n v="134.30000000000001"/>
    <n v="142.1"/>
    <n v="146.69999999999999"/>
    <n v="139.5"/>
    <n v="115.2"/>
    <n v="136.4"/>
    <n v="185.2"/>
    <n v="122.2"/>
    <n v="123.9"/>
    <n v="138.30000000000001"/>
    <n v="125.4"/>
    <n v="146"/>
    <n v="141.5"/>
    <n v="1796.7"/>
    <n v="135"/>
    <n v="125.4"/>
    <n v="133.5"/>
    <n v="393.9"/>
    <n v="138.6"/>
    <n v="125.7"/>
    <n v="125.7"/>
    <n v="138.6"/>
    <n v="128.80000000000001"/>
    <n v="267.39999999999998"/>
    <n v="127.4"/>
    <n v="127.4"/>
    <n v="115.3"/>
    <n v="115.3"/>
    <n v="136.6"/>
    <n v="136.6"/>
    <n v="156.19999999999999"/>
    <n v="124.9"/>
    <n v="281.10000000000002"/>
    <n v="125.1"/>
    <n v="124.9"/>
    <n v="125"/>
    <n v="134.80000000000001"/>
  </r>
  <r>
    <x v="2"/>
    <x v="4"/>
    <x v="11"/>
    <x v="59"/>
    <n v="135.69999999999999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808.2"/>
    <n v="143"/>
    <n v="134.80000000000001"/>
    <n v="141.80000000000001"/>
    <n v="419.6"/>
    <n v="138.6"/>
    <n v="135.30000000000001"/>
    <n v="135.30000000000001"/>
    <n v="138.6"/>
    <n v="134.4"/>
    <n v="273"/>
    <n v="132.6"/>
    <n v="132.6"/>
    <n v="118.3"/>
    <n v="118.3"/>
    <n v="138.6"/>
    <n v="138.6"/>
    <n v="153.19999999999999"/>
    <n v="126.8"/>
    <n v="280"/>
    <n v="128.9"/>
    <n v="128.4"/>
    <n v="128.65"/>
    <n v="137.6"/>
  </r>
  <r>
    <x v="0"/>
    <x v="4"/>
    <x v="12"/>
    <x v="60"/>
    <n v="136.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41.5"/>
    <n v="1813.6000000000001"/>
    <n v="148"/>
    <n v="141.9"/>
    <n v="147.19999999999999"/>
    <n v="437.09999999999997"/>
    <m/>
    <n v="142.6"/>
    <n v="142.6"/>
    <n v="139.1"/>
    <n v="139.5"/>
    <n v="278.60000000000002"/>
    <n v="136.1"/>
    <n v="136.1"/>
    <n v="122"/>
    <n v="122"/>
    <n v="141.1"/>
    <n v="141.1"/>
    <n v="153.19999999999999"/>
    <n v="127.8"/>
    <n v="281"/>
    <n v="133.4"/>
    <n v="131.9"/>
    <n v="132.65"/>
    <n v="139.80000000000001"/>
  </r>
  <r>
    <x v="1"/>
    <x v="4"/>
    <x v="12"/>
    <x v="60"/>
    <n v="134.4"/>
    <n v="142.6"/>
    <n v="145.9"/>
    <n v="139.5"/>
    <n v="115.9"/>
    <n v="135"/>
    <n v="163.19999999999999"/>
    <n v="119.8"/>
    <n v="120.7"/>
    <n v="139.69999999999999"/>
    <n v="125.7"/>
    <n v="146.30000000000001"/>
    <n v="138.80000000000001"/>
    <n v="1767.5"/>
    <n v="135.6"/>
    <n v="125.6"/>
    <n v="134"/>
    <n v="395.2"/>
    <n v="139.1"/>
    <n v="126.8"/>
    <n v="126.8"/>
    <n v="139.1"/>
    <n v="129.30000000000001"/>
    <n v="268.39999999999998"/>
    <n v="128.19999999999999"/>
    <n v="128.19999999999999"/>
    <n v="115.3"/>
    <n v="115.3"/>
    <n v="136.69999999999999"/>
    <n v="136.69999999999999"/>
    <n v="157"/>
    <n v="124.6"/>
    <n v="281.60000000000002"/>
    <n v="125.6"/>
    <n v="125.1"/>
    <n v="125.35"/>
    <n v="134.1"/>
  </r>
  <r>
    <x v="2"/>
    <x v="4"/>
    <x v="12"/>
    <x v="60"/>
    <n v="135.80000000000001"/>
    <n v="143.30000000000001"/>
    <n v="145.19999999999999"/>
    <n v="141"/>
    <n v="120.5"/>
    <n v="141.5"/>
    <n v="161.69999999999999"/>
    <n v="129.1"/>
    <n v="121.5"/>
    <n v="137.1"/>
    <n v="128.80000000000001"/>
    <n v="149"/>
    <n v="140.5"/>
    <n v="1794.9999999999998"/>
    <n v="143.1"/>
    <n v="135.1"/>
    <n v="142"/>
    <n v="420.2"/>
    <n v="139.1"/>
    <n v="136.6"/>
    <n v="136.6"/>
    <n v="139.1"/>
    <n v="134.69999999999999"/>
    <n v="273.79999999999995"/>
    <n v="133.1"/>
    <n v="133.1"/>
    <n v="118.5"/>
    <n v="118.5"/>
    <n v="138.5"/>
    <n v="138.5"/>
    <n v="154.19999999999999"/>
    <n v="126.5"/>
    <n v="280.7"/>
    <n v="129"/>
    <n v="128.6"/>
    <n v="128.80000000000001"/>
    <n v="137.19999999999999"/>
  </r>
  <r>
    <x v="0"/>
    <x v="5"/>
    <x v="0"/>
    <x v="61"/>
    <n v="136.6"/>
    <n v="144.4"/>
    <n v="143.80000000000001"/>
    <n v="142"/>
    <n v="123.2"/>
    <n v="147.9"/>
    <n v="152.1"/>
    <n v="131.80000000000001"/>
    <n v="119.5"/>
    <n v="136"/>
    <n v="131.19999999999999"/>
    <n v="151.80000000000001"/>
    <n v="140.4"/>
    <n v="1800.7"/>
    <n v="148.30000000000001"/>
    <n v="142.30000000000001"/>
    <n v="147.5"/>
    <n v="438.1"/>
    <m/>
    <n v="142.30000000000001"/>
    <n v="142.30000000000001"/>
    <n v="140.4"/>
    <n v="139.80000000000001"/>
    <n v="280.20000000000005"/>
    <n v="136"/>
    <n v="136"/>
    <n v="122.7"/>
    <n v="122.7"/>
    <n v="141.6"/>
    <n v="141.6"/>
    <n v="153.6"/>
    <n v="128.6"/>
    <n v="282.2"/>
    <n v="134.30000000000001"/>
    <n v="132.30000000000001"/>
    <n v="133.30000000000001"/>
    <n v="139.30000000000001"/>
  </r>
  <r>
    <x v="1"/>
    <x v="5"/>
    <x v="0"/>
    <x v="61"/>
    <n v="134.6"/>
    <n v="143.69999999999999"/>
    <n v="143.6"/>
    <n v="139.6"/>
    <n v="116.4"/>
    <n v="133.80000000000001"/>
    <n v="150.5"/>
    <n v="118.4"/>
    <n v="117.3"/>
    <n v="140.5"/>
    <n v="125.9"/>
    <n v="146.80000000000001"/>
    <n v="137.19999999999999"/>
    <n v="1748.3000000000002"/>
    <n v="136"/>
    <n v="125.9"/>
    <n v="134.4"/>
    <n v="396.29999999999995"/>
    <n v="140.4"/>
    <n v="127.3"/>
    <n v="127.3"/>
    <n v="140.4"/>
    <n v="129.5"/>
    <n v="269.89999999999998"/>
    <n v="129"/>
    <n v="129"/>
    <n v="116.3"/>
    <n v="116.3"/>
    <n v="137.1"/>
    <n v="137.1"/>
    <n v="157.69999999999999"/>
    <n v="125.5"/>
    <n v="283.2"/>
    <n v="126.2"/>
    <n v="125.8"/>
    <n v="126"/>
    <n v="134.1"/>
  </r>
  <r>
    <x v="2"/>
    <x v="5"/>
    <x v="0"/>
    <x v="61"/>
    <n v="136"/>
    <n v="144.19999999999999"/>
    <n v="143.69999999999999"/>
    <n v="141.1"/>
    <n v="120.7"/>
    <n v="141.30000000000001"/>
    <n v="151.6"/>
    <n v="127.3"/>
    <n v="118.8"/>
    <n v="137.5"/>
    <n v="129"/>
    <n v="149.5"/>
    <n v="139.19999999999999"/>
    <n v="1779.9"/>
    <n v="143.5"/>
    <n v="135.5"/>
    <n v="142.30000000000001"/>
    <n v="421.3"/>
    <n v="140.4"/>
    <n v="136.6"/>
    <n v="136.6"/>
    <n v="140.4"/>
    <n v="134.9"/>
    <n v="275.3"/>
    <n v="133.30000000000001"/>
    <n v="133.30000000000001"/>
    <n v="119.3"/>
    <n v="119.3"/>
    <n v="139"/>
    <n v="139"/>
    <n v="154.69999999999999"/>
    <n v="127.3"/>
    <n v="282"/>
    <n v="129.69999999999999"/>
    <n v="129.1"/>
    <n v="129.39999999999998"/>
    <n v="136.9"/>
  </r>
  <r>
    <x v="0"/>
    <x v="5"/>
    <x v="1"/>
    <x v="62"/>
    <n v="136.4"/>
    <n v="143.69999999999999"/>
    <n v="140.6"/>
    <n v="141.5"/>
    <n v="122.9"/>
    <n v="149.4"/>
    <n v="142.4"/>
    <n v="130.19999999999999"/>
    <n v="117.9"/>
    <n v="135.6"/>
    <n v="130.5"/>
    <n v="151.69999999999999"/>
    <n v="138.69999999999999"/>
    <n v="1781.5"/>
    <n v="148.69999999999999"/>
    <n v="142.4"/>
    <n v="147.80000000000001"/>
    <n v="438.90000000000003"/>
    <m/>
    <n v="142.4"/>
    <n v="142.4"/>
    <n v="141.30000000000001"/>
    <n v="139.9"/>
    <n v="281.20000000000005"/>
    <n v="136.19999999999999"/>
    <n v="136.19999999999999"/>
    <n v="123.3"/>
    <n v="123.3"/>
    <n v="141.5"/>
    <n v="141.5"/>
    <n v="153.30000000000001"/>
    <n v="128.80000000000001"/>
    <n v="282.10000000000002"/>
    <n v="134.30000000000001"/>
    <n v="132.5"/>
    <n v="133.4"/>
    <n v="138.5"/>
  </r>
  <r>
    <x v="1"/>
    <x v="5"/>
    <x v="1"/>
    <x v="62"/>
    <n v="134.80000000000001"/>
    <n v="143"/>
    <n v="139.9"/>
    <n v="139.9"/>
    <n v="116.2"/>
    <n v="135.5"/>
    <n v="136.9"/>
    <n v="117"/>
    <n v="115.4"/>
    <n v="140.69999999999999"/>
    <n v="125.9"/>
    <n v="147.1"/>
    <n v="135.6"/>
    <n v="1727.9"/>
    <n v="136.30000000000001"/>
    <n v="126.1"/>
    <n v="134.69999999999999"/>
    <n v="397.09999999999997"/>
    <n v="141.30000000000001"/>
    <n v="127.3"/>
    <n v="127.3"/>
    <n v="141.30000000000001"/>
    <n v="129.9"/>
    <n v="271.20000000000005"/>
    <n v="129.80000000000001"/>
    <n v="129.80000000000001"/>
    <n v="117.4"/>
    <n v="117.4"/>
    <n v="137.19999999999999"/>
    <n v="137.19999999999999"/>
    <n v="159.30000000000001"/>
    <n v="126.2"/>
    <n v="285.5"/>
    <n v="126.5"/>
    <n v="126.5"/>
    <n v="126.5"/>
    <n v="134"/>
  </r>
  <r>
    <x v="2"/>
    <x v="5"/>
    <x v="1"/>
    <x v="62"/>
    <n v="135.9"/>
    <n v="143.5"/>
    <n v="140.30000000000001"/>
    <n v="140.9"/>
    <n v="120.4"/>
    <n v="142.9"/>
    <n v="140.5"/>
    <n v="125.8"/>
    <n v="117.1"/>
    <n v="137.30000000000001"/>
    <n v="128.6"/>
    <n v="149.6"/>
    <n v="137.6"/>
    <n v="1760.3999999999996"/>
    <n v="143.80000000000001"/>
    <n v="135.6"/>
    <n v="142.6"/>
    <n v="422"/>
    <n v="141.30000000000001"/>
    <n v="136.69999999999999"/>
    <n v="136.69999999999999"/>
    <n v="141.30000000000001"/>
    <n v="135.19999999999999"/>
    <n v="276.5"/>
    <n v="133.80000000000001"/>
    <n v="133.80000000000001"/>
    <n v="120.2"/>
    <n v="120.2"/>
    <n v="139"/>
    <n v="139"/>
    <n v="154.9"/>
    <n v="127.7"/>
    <n v="282.60000000000002"/>
    <n v="129.9"/>
    <n v="129.6"/>
    <n v="129.75"/>
    <n v="136.4"/>
  </r>
  <r>
    <x v="0"/>
    <x v="5"/>
    <x v="2"/>
    <x v="63"/>
    <n v="136.80000000000001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38.6"/>
    <n v="1781.9999999999998"/>
    <n v="149.19999999999999"/>
    <n v="143"/>
    <n v="148.30000000000001"/>
    <n v="440.5"/>
    <m/>
    <n v="142.6"/>
    <n v="142.6"/>
    <n v="142"/>
    <n v="139.9"/>
    <n v="281.89999999999998"/>
    <n v="136.69999999999999"/>
    <n v="136.69999999999999"/>
    <n v="124.6"/>
    <n v="124.6"/>
    <n v="142.69999999999999"/>
    <n v="142.69999999999999"/>
    <n v="155.1"/>
    <n v="129.30000000000001"/>
    <n v="284.39999999999998"/>
    <n v="135.1"/>
    <n v="133.30000000000001"/>
    <n v="134.19999999999999"/>
    <n v="138.69999999999999"/>
  </r>
  <r>
    <x v="1"/>
    <x v="5"/>
    <x v="2"/>
    <x v="63"/>
    <n v="135"/>
    <n v="143.1"/>
    <n v="135.5"/>
    <n v="139.9"/>
    <n v="116.5"/>
    <n v="138.5"/>
    <n v="128"/>
    <n v="115.5"/>
    <n v="114.2"/>
    <n v="140.69999999999999"/>
    <n v="126.2"/>
    <n v="147.6"/>
    <n v="134.80000000000001"/>
    <n v="1715.5"/>
    <n v="136.69999999999999"/>
    <n v="126.7"/>
    <n v="135.19999999999999"/>
    <n v="398.59999999999997"/>
    <n v="142"/>
    <n v="126.4"/>
    <n v="126.4"/>
    <n v="142"/>
    <n v="130.80000000000001"/>
    <n v="272.8"/>
    <n v="130.5"/>
    <n v="130.5"/>
    <n v="117.8"/>
    <n v="117.8"/>
    <n v="137.80000000000001"/>
    <n v="137.80000000000001"/>
    <n v="159.69999999999999"/>
    <n v="126.7"/>
    <n v="286.39999999999998"/>
    <n v="126.8"/>
    <n v="127.1"/>
    <n v="126.94999999999999"/>
    <n v="134"/>
  </r>
  <r>
    <x v="2"/>
    <x v="5"/>
    <x v="2"/>
    <x v="63"/>
    <n v="136.19999999999999"/>
    <n v="143.6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756"/>
    <n v="144.30000000000001"/>
    <n v="136.19999999999999"/>
    <n v="143.1"/>
    <n v="423.6"/>
    <n v="142"/>
    <n v="136.5"/>
    <n v="136.5"/>
    <n v="142"/>
    <n v="135.6"/>
    <n v="277.60000000000002"/>
    <n v="134.30000000000001"/>
    <n v="134.30000000000001"/>
    <n v="121"/>
    <n v="121"/>
    <n v="139.80000000000001"/>
    <n v="139.80000000000001"/>
    <n v="156.30000000000001"/>
    <n v="128.19999999999999"/>
    <n v="284.5"/>
    <n v="130.4"/>
    <n v="130.30000000000001"/>
    <n v="130.35000000000002"/>
    <n v="136.5"/>
  </r>
  <r>
    <x v="0"/>
    <x v="5"/>
    <x v="3"/>
    <x v="64"/>
    <n v="137.1"/>
    <n v="144.5"/>
    <n v="135.9"/>
    <n v="142.4"/>
    <n v="123.5"/>
    <n v="156.4"/>
    <n v="135.1"/>
    <n v="128.4"/>
    <n v="115.2"/>
    <n v="137.19999999999999"/>
    <n v="131.9"/>
    <n v="153.80000000000001"/>
    <n v="138.6"/>
    <n v="1780"/>
    <n v="150.1"/>
    <n v="143.30000000000001"/>
    <n v="149.1"/>
    <n v="442.5"/>
    <m/>
    <n v="143.80000000000001"/>
    <n v="143.80000000000001"/>
    <n v="142.9"/>
    <n v="140.9"/>
    <n v="283.8"/>
    <n v="137.6"/>
    <n v="137.6"/>
    <n v="125.3"/>
    <n v="125.3"/>
    <n v="143.69999999999999"/>
    <n v="143.69999999999999"/>
    <n v="156.1"/>
    <n v="130.4"/>
    <n v="286.5"/>
    <n v="136"/>
    <n v="134.19999999999999"/>
    <n v="135.1"/>
    <n v="139.1"/>
  </r>
  <r>
    <x v="1"/>
    <x v="5"/>
    <x v="3"/>
    <x v="64"/>
    <n v="135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35.69999999999999"/>
    <n v="1720.0000000000002"/>
    <n v="137.80000000000001"/>
    <n v="127.4"/>
    <n v="136.19999999999999"/>
    <n v="401.40000000000003"/>
    <n v="142.9"/>
    <n v="124.6"/>
    <n v="124.6"/>
    <n v="142.9"/>
    <n v="131.80000000000001"/>
    <n v="274.70000000000005"/>
    <n v="131.30000000000001"/>
    <n v="131.30000000000001"/>
    <n v="118.9"/>
    <n v="118.9"/>
    <n v="139.69999999999999"/>
    <n v="139.69999999999999"/>
    <n v="159.19999999999999"/>
    <n v="127.6"/>
    <n v="286.79999999999995"/>
    <n v="127.6"/>
    <n v="128.19999999999999"/>
    <n v="127.89999999999999"/>
    <n v="134.80000000000001"/>
  </r>
  <r>
    <x v="2"/>
    <x v="5"/>
    <x v="3"/>
    <x v="64"/>
    <n v="136.4"/>
    <n v="144.4"/>
    <n v="133.9"/>
    <n v="141.6"/>
    <n v="121"/>
    <n v="153.5"/>
    <n v="132.6"/>
    <n v="123.5"/>
    <n v="113.7"/>
    <n v="138.19999999999999"/>
    <n v="129.6"/>
    <n v="151.19999999999999"/>
    <n v="137.5"/>
    <n v="1757.1000000000001"/>
    <n v="145.30000000000001"/>
    <n v="136.69999999999999"/>
    <n v="144"/>
    <n v="426"/>
    <n v="142.9"/>
    <n v="136.5"/>
    <n v="136.5"/>
    <n v="142.9"/>
    <n v="136.6"/>
    <n v="279.5"/>
    <n v="135.19999999999999"/>
    <n v="135.19999999999999"/>
    <n v="121.9"/>
    <n v="121.9"/>
    <n v="141.4"/>
    <n v="141.4"/>
    <n v="156.9"/>
    <n v="129.19999999999999"/>
    <n v="286.10000000000002"/>
    <n v="131.30000000000001"/>
    <n v="131.30000000000001"/>
    <n v="131.30000000000001"/>
    <n v="137.1"/>
  </r>
  <r>
    <x v="0"/>
    <x v="5"/>
    <x v="4"/>
    <x v="65"/>
    <n v="137.4"/>
    <n v="145.69999999999999"/>
    <n v="135.5"/>
    <n v="142.9"/>
    <n v="123.6"/>
    <n v="157.5"/>
    <n v="137.80000000000001"/>
    <n v="127.2"/>
    <n v="111.8"/>
    <n v="137.4"/>
    <n v="132.19999999999999"/>
    <n v="154.30000000000001"/>
    <n v="139.1"/>
    <n v="1782.4"/>
    <n v="150.80000000000001"/>
    <n v="144.1"/>
    <n v="149.80000000000001"/>
    <n v="444.7"/>
    <m/>
    <n v="144.30000000000001"/>
    <n v="144.30000000000001"/>
    <n v="143.19999999999999"/>
    <n v="141.80000000000001"/>
    <n v="285"/>
    <n v="138.4"/>
    <n v="138.4"/>
    <n v="126.4"/>
    <n v="126.4"/>
    <n v="144.4"/>
    <n v="144.4"/>
    <n v="157"/>
    <n v="131.19999999999999"/>
    <n v="288.2"/>
    <n v="136.80000000000001"/>
    <n v="135.1"/>
    <n v="135.94999999999999"/>
    <n v="139.80000000000001"/>
  </r>
  <r>
    <x v="1"/>
    <x v="5"/>
    <x v="4"/>
    <x v="65"/>
    <n v="135"/>
    <n v="148.19999999999999"/>
    <n v="130.5"/>
    <n v="140.69999999999999"/>
    <n v="116.4"/>
    <n v="151.30000000000001"/>
    <n v="131.4"/>
    <n v="112.8"/>
    <n v="105.3"/>
    <n v="139.6"/>
    <n v="126.6"/>
    <n v="148.69999999999999"/>
    <n v="136.4"/>
    <n v="1722.8999999999999"/>
    <n v="138.6"/>
    <n v="127.9"/>
    <n v="137"/>
    <n v="403.5"/>
    <n v="143.19999999999999"/>
    <n v="124.7"/>
    <n v="124.7"/>
    <n v="143.19999999999999"/>
    <n v="132.5"/>
    <n v="275.7"/>
    <n v="132"/>
    <n v="132"/>
    <n v="119.8"/>
    <n v="119.8"/>
    <n v="140.4"/>
    <n v="140.4"/>
    <n v="160.30000000000001"/>
    <n v="128.1"/>
    <n v="288.39999999999998"/>
    <n v="128"/>
    <n v="128.9"/>
    <n v="128.44999999999999"/>
    <n v="135.4"/>
  </r>
  <r>
    <x v="2"/>
    <x v="5"/>
    <x v="4"/>
    <x v="65"/>
    <n v="136.6"/>
    <n v="146.6"/>
    <n v="133.6"/>
    <n v="142.1"/>
    <n v="121"/>
    <n v="154.6"/>
    <n v="135.6"/>
    <n v="122.3"/>
    <n v="109.6"/>
    <n v="138.1"/>
    <n v="129.9"/>
    <n v="151.69999999999999"/>
    <n v="138.1"/>
    <n v="1759.8"/>
    <n v="146"/>
    <n v="137.4"/>
    <n v="144.69999999999999"/>
    <n v="428.09999999999997"/>
    <n v="143.19999999999999"/>
    <n v="136.9"/>
    <n v="136.9"/>
    <n v="143.19999999999999"/>
    <n v="137.4"/>
    <n v="280.60000000000002"/>
    <n v="136"/>
    <n v="136"/>
    <n v="122.9"/>
    <n v="122.9"/>
    <n v="142.1"/>
    <n v="142.1"/>
    <n v="157.9"/>
    <n v="129.9"/>
    <n v="287.8"/>
    <n v="131.80000000000001"/>
    <n v="132.1"/>
    <n v="131.94999999999999"/>
    <n v="137.80000000000001"/>
  </r>
  <r>
    <x v="0"/>
    <x v="5"/>
    <x v="5"/>
    <x v="66"/>
    <n v="137.6"/>
    <n v="148.1"/>
    <n v="136.69999999999999"/>
    <n v="143.19999999999999"/>
    <n v="124"/>
    <n v="154.1"/>
    <n v="143.5"/>
    <n v="126"/>
    <n v="112.4"/>
    <n v="137.6"/>
    <n v="132.80000000000001"/>
    <n v="154.30000000000001"/>
    <n v="140"/>
    <n v="1790.2999999999997"/>
    <n v="151.30000000000001"/>
    <n v="144.69999999999999"/>
    <n v="150.30000000000001"/>
    <n v="446.3"/>
    <m/>
    <n v="145.1"/>
    <n v="145.1"/>
    <n v="142.5"/>
    <n v="142.19999999999999"/>
    <n v="284.7"/>
    <n v="138.4"/>
    <n v="138.4"/>
    <n v="127.4"/>
    <n v="127.4"/>
    <n v="145.1"/>
    <n v="145.1"/>
    <n v="157.30000000000001"/>
    <n v="131.4"/>
    <n v="288.70000000000005"/>
    <n v="137.80000000000001"/>
    <n v="135.6"/>
    <n v="136.69999999999999"/>
    <n v="140.5"/>
  </r>
  <r>
    <x v="1"/>
    <x v="5"/>
    <x v="5"/>
    <x v="66"/>
    <n v="135.30000000000001"/>
    <n v="149.69999999999999"/>
    <n v="133.9"/>
    <n v="140.80000000000001"/>
    <n v="116.6"/>
    <n v="152.19999999999999"/>
    <n v="144"/>
    <n v="112.3"/>
    <n v="108.4"/>
    <n v="140"/>
    <n v="126.7"/>
    <n v="149"/>
    <n v="138.4"/>
    <n v="1747.3000000000002"/>
    <n v="138.9"/>
    <n v="128.69999999999999"/>
    <n v="137.4"/>
    <n v="405"/>
    <n v="142.5"/>
    <n v="126.5"/>
    <n v="126.5"/>
    <n v="142.5"/>
    <n v="133.1"/>
    <n v="275.60000000000002"/>
    <n v="132.6"/>
    <n v="132.6"/>
    <n v="120.4"/>
    <n v="120.4"/>
    <n v="141.19999999999999"/>
    <n v="141.19999999999999"/>
    <n v="161"/>
    <n v="128.19999999999999"/>
    <n v="289.2"/>
    <n v="128.5"/>
    <n v="129.5"/>
    <n v="129"/>
    <n v="136.19999999999999"/>
  </r>
  <r>
    <x v="2"/>
    <x v="5"/>
    <x v="5"/>
    <x v="66"/>
    <n v="136.9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774.1000000000001"/>
    <n v="146.4"/>
    <n v="138.1"/>
    <n v="145.19999999999999"/>
    <n v="429.7"/>
    <n v="142.5"/>
    <n v="138.1"/>
    <n v="138.1"/>
    <n v="142.5"/>
    <n v="137.9"/>
    <n v="280.39999999999998"/>
    <n v="136.19999999999999"/>
    <n v="136.19999999999999"/>
    <n v="123.7"/>
    <n v="123.7"/>
    <n v="142.80000000000001"/>
    <n v="142.80000000000001"/>
    <n v="158.30000000000001"/>
    <n v="130.1"/>
    <n v="288.39999999999998"/>
    <n v="132.6"/>
    <n v="132.6"/>
    <n v="132.6"/>
    <n v="138.5"/>
  </r>
  <r>
    <x v="0"/>
    <x v="5"/>
    <x v="6"/>
    <x v="67"/>
    <n v="138.4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42"/>
    <n v="1810.5000000000002"/>
    <n v="151.5"/>
    <n v="145.1"/>
    <n v="150.6"/>
    <n v="447.20000000000005"/>
    <m/>
    <n v="146.80000000000001"/>
    <n v="146.80000000000001"/>
    <n v="143.6"/>
    <n v="143.1"/>
    <n v="286.7"/>
    <n v="139"/>
    <n v="139"/>
    <n v="127.5"/>
    <n v="127.5"/>
    <n v="145.80000000000001"/>
    <n v="145.80000000000001"/>
    <n v="156.1"/>
    <n v="131.4"/>
    <n v="287.5"/>
    <n v="138.4"/>
    <n v="136"/>
    <n v="137.19999999999999"/>
    <n v="141.80000000000001"/>
  </r>
  <r>
    <x v="1"/>
    <x v="5"/>
    <x v="6"/>
    <x v="67"/>
    <n v="135.6"/>
    <n v="148.6"/>
    <n v="139.1"/>
    <n v="141"/>
    <n v="116.7"/>
    <n v="149.69999999999999"/>
    <n v="159.19999999999999"/>
    <n v="112.6"/>
    <n v="111.8"/>
    <n v="140.30000000000001"/>
    <n v="126.8"/>
    <n v="149.4"/>
    <n v="140.30000000000001"/>
    <n v="1771.1"/>
    <n v="139.6"/>
    <n v="128.9"/>
    <n v="137.9"/>
    <n v="406.4"/>
    <n v="143.6"/>
    <n v="128.1"/>
    <n v="128.1"/>
    <n v="143.6"/>
    <n v="133.6"/>
    <n v="277.2"/>
    <n v="133.6"/>
    <n v="133.6"/>
    <n v="120.1"/>
    <n v="120.1"/>
    <n v="144"/>
    <n v="144"/>
    <n v="161.4"/>
    <n v="128.19999999999999"/>
    <n v="289.60000000000002"/>
    <n v="129"/>
    <n v="130.19999999999999"/>
    <n v="129.6"/>
    <n v="137.5"/>
  </r>
  <r>
    <x v="2"/>
    <x v="5"/>
    <x v="6"/>
    <x v="67"/>
    <n v="137.5"/>
    <n v="149.1"/>
    <n v="139.19999999999999"/>
    <n v="142.5"/>
    <n v="121.4"/>
    <n v="151.6"/>
    <n v="155.9"/>
    <n v="121.7"/>
    <n v="113.5"/>
    <n v="138.9"/>
    <n v="130.30000000000001"/>
    <n v="152.30000000000001"/>
    <n v="141.4"/>
    <n v="1795.3"/>
    <n v="146.80000000000001"/>
    <n v="138.4"/>
    <n v="145.6"/>
    <n v="430.80000000000007"/>
    <n v="143.6"/>
    <n v="139.69999999999999"/>
    <n v="139.69999999999999"/>
    <n v="143.6"/>
    <n v="138.6"/>
    <n v="282.2"/>
    <n v="137"/>
    <n v="137"/>
    <n v="123.6"/>
    <n v="123.6"/>
    <n v="144.69999999999999"/>
    <n v="144.69999999999999"/>
    <n v="157.5"/>
    <n v="130.1"/>
    <n v="287.60000000000002"/>
    <n v="133.1"/>
    <n v="133.19999999999999"/>
    <n v="133.14999999999998"/>
    <n v="139.80000000000001"/>
  </r>
  <r>
    <x v="0"/>
    <x v="5"/>
    <x v="7"/>
    <x v="68"/>
    <n v="139.19999999999999"/>
    <n v="148.80000000000001"/>
    <n v="139.1"/>
    <n v="143.5"/>
    <n v="125"/>
    <n v="154.4"/>
    <n v="156.30000000000001"/>
    <n v="126.8"/>
    <n v="115.4"/>
    <n v="138.6"/>
    <n v="133.80000000000001"/>
    <n v="155.19999999999999"/>
    <n v="142.69999999999999"/>
    <n v="1818.8"/>
    <n v="152.1"/>
    <n v="145.80000000000001"/>
    <n v="151.30000000000001"/>
    <n v="449.2"/>
    <m/>
    <n v="147.69999999999999"/>
    <n v="147.69999999999999"/>
    <n v="144.6"/>
    <n v="143.80000000000001"/>
    <n v="288.39999999999998"/>
    <n v="139.4"/>
    <n v="139.4"/>
    <n v="128.30000000000001"/>
    <n v="128.30000000000001"/>
    <n v="146.9"/>
    <n v="146.9"/>
    <n v="156.4"/>
    <n v="131.30000000000001"/>
    <n v="287.70000000000005"/>
    <n v="138.6"/>
    <n v="136.6"/>
    <n v="137.6"/>
    <n v="142.5"/>
  </r>
  <r>
    <x v="1"/>
    <x v="5"/>
    <x v="7"/>
    <x v="68"/>
    <n v="136.5"/>
    <n v="146.4"/>
    <n v="136.6"/>
    <n v="141.19999999999999"/>
    <n v="117.4"/>
    <n v="146.30000000000001"/>
    <n v="157.30000000000001"/>
    <n v="113.6"/>
    <n v="113.3"/>
    <n v="141.1"/>
    <n v="127.4"/>
    <n v="150.4"/>
    <n v="140.1"/>
    <n v="1767.6"/>
    <n v="140"/>
    <n v="129"/>
    <n v="138.30000000000001"/>
    <n v="407.3"/>
    <n v="144.6"/>
    <n v="129.80000000000001"/>
    <n v="129.80000000000001"/>
    <n v="144.6"/>
    <n v="134.4"/>
    <n v="279"/>
    <n v="134.9"/>
    <n v="134.9"/>
    <n v="120.7"/>
    <n v="120.7"/>
    <n v="145.30000000000001"/>
    <n v="145.30000000000001"/>
    <n v="162.1"/>
    <n v="128.30000000000001"/>
    <n v="290.39999999999998"/>
    <n v="129.80000000000001"/>
    <n v="131"/>
    <n v="130.4"/>
    <n v="138"/>
  </r>
  <r>
    <x v="2"/>
    <x v="5"/>
    <x v="7"/>
    <x v="68"/>
    <n v="138.30000000000001"/>
    <n v="148"/>
    <n v="138.1"/>
    <n v="142.6"/>
    <n v="122.2"/>
    <n v="150.6"/>
    <n v="156.6"/>
    <n v="122.4"/>
    <n v="114.7"/>
    <n v="139.4"/>
    <n v="131.1"/>
    <n v="153"/>
    <n v="141.69999999999999"/>
    <n v="1798.7000000000003"/>
    <n v="147.30000000000001"/>
    <n v="138.80000000000001"/>
    <n v="146.1"/>
    <n v="432.20000000000005"/>
    <n v="144.6"/>
    <n v="140.9"/>
    <n v="140.9"/>
    <n v="144.6"/>
    <n v="139.4"/>
    <n v="284"/>
    <n v="137.69999999999999"/>
    <n v="137.69999999999999"/>
    <n v="124.3"/>
    <n v="124.3"/>
    <n v="146"/>
    <n v="146"/>
    <n v="157.9"/>
    <n v="130.1"/>
    <n v="288"/>
    <n v="133.6"/>
    <n v="133.9"/>
    <n v="133.75"/>
    <n v="140.4"/>
  </r>
  <r>
    <x v="0"/>
    <x v="5"/>
    <x v="8"/>
    <x v="69"/>
    <n v="139.4"/>
    <n v="147.19999999999999"/>
    <n v="136.6"/>
    <n v="143.69999999999999"/>
    <n v="124.6"/>
    <n v="150.1"/>
    <n v="149.4"/>
    <n v="125.4"/>
    <n v="114.4"/>
    <n v="138.69999999999999"/>
    <n v="133.1"/>
    <n v="155.9"/>
    <n v="141.30000000000001"/>
    <n v="1799.8000000000002"/>
    <n v="152.1"/>
    <n v="146.1"/>
    <n v="151.30000000000001"/>
    <n v="449.5"/>
    <m/>
    <n v="149"/>
    <n v="149"/>
    <n v="145.30000000000001"/>
    <n v="144"/>
    <n v="289.3"/>
    <n v="140"/>
    <n v="140"/>
    <n v="129.9"/>
    <n v="129.9"/>
    <n v="147.6"/>
    <n v="147.6"/>
    <n v="157.69999999999999"/>
    <n v="132"/>
    <n v="289.7"/>
    <n v="140"/>
    <n v="137.4"/>
    <n v="138.69999999999999"/>
    <n v="142.1"/>
  </r>
  <r>
    <x v="1"/>
    <x v="5"/>
    <x v="8"/>
    <x v="69"/>
    <n v="137"/>
    <n v="143.1"/>
    <n v="132.80000000000001"/>
    <n v="141.5"/>
    <n v="117.8"/>
    <n v="140"/>
    <n v="151.30000000000001"/>
    <n v="113.5"/>
    <n v="112.3"/>
    <n v="141.19999999999999"/>
    <n v="127.7"/>
    <n v="151.30000000000001"/>
    <n v="138.9"/>
    <n v="1748.4"/>
    <n v="140.80000000000001"/>
    <n v="129.30000000000001"/>
    <n v="139.1"/>
    <n v="409.20000000000005"/>
    <n v="145.30000000000001"/>
    <n v="131.19999999999999"/>
    <n v="131.19999999999999"/>
    <n v="145.30000000000001"/>
    <n v="134.9"/>
    <n v="280.20000000000005"/>
    <n v="135.69999999999999"/>
    <n v="135.69999999999999"/>
    <n v="122.5"/>
    <n v="122.5"/>
    <n v="145.19999999999999"/>
    <n v="145.19999999999999"/>
    <n v="163.30000000000001"/>
    <n v="129.30000000000001"/>
    <n v="292.60000000000002"/>
    <n v="130.19999999999999"/>
    <n v="131.9"/>
    <n v="131.05000000000001"/>
    <n v="138.1"/>
  </r>
  <r>
    <x v="2"/>
    <x v="5"/>
    <x v="8"/>
    <x v="69"/>
    <n v="138.6"/>
    <n v="145.80000000000001"/>
    <n v="135.1"/>
    <n v="142.9"/>
    <n v="122.1"/>
    <n v="145.4"/>
    <n v="150"/>
    <n v="121.4"/>
    <n v="113.7"/>
    <n v="139.5"/>
    <n v="130.80000000000001"/>
    <n v="153.80000000000001"/>
    <n v="140.4"/>
    <n v="1779.5"/>
    <n v="147.69999999999999"/>
    <n v="139.1"/>
    <n v="146.5"/>
    <n v="433.29999999999995"/>
    <n v="145.30000000000001"/>
    <n v="142.30000000000001"/>
    <n v="142.30000000000001"/>
    <n v="145.30000000000001"/>
    <n v="139.69999999999999"/>
    <n v="285"/>
    <n v="138.4"/>
    <n v="138.4"/>
    <n v="126"/>
    <n v="126"/>
    <n v="146.19999999999999"/>
    <n v="146.19999999999999"/>
    <n v="159.19999999999999"/>
    <n v="130.9"/>
    <n v="290.10000000000002"/>
    <n v="134.5"/>
    <n v="134.69999999999999"/>
    <n v="134.6"/>
    <n v="140.19999999999999"/>
  </r>
  <r>
    <x v="0"/>
    <x v="5"/>
    <x v="9"/>
    <x v="70"/>
    <n v="139.30000000000001"/>
    <n v="147.6"/>
    <n v="134.6"/>
    <n v="141.9"/>
    <n v="123.5"/>
    <n v="144.5"/>
    <n v="147.6"/>
    <n v="121.4"/>
    <n v="112.3"/>
    <n v="139.5"/>
    <n v="134.6"/>
    <n v="155.19999999999999"/>
    <n v="140.19999999999999"/>
    <n v="1782.2"/>
    <n v="150.69999999999999"/>
    <n v="144.5"/>
    <n v="149.80000000000001"/>
    <n v="445"/>
    <m/>
    <n v="149.69999999999999"/>
    <n v="149.69999999999999"/>
    <n v="146.30000000000001"/>
    <n v="147.5"/>
    <n v="293.8"/>
    <n v="144.80000000000001"/>
    <n v="144.80000000000001"/>
    <n v="130.80000000000001"/>
    <n v="130.80000000000001"/>
    <n v="148"/>
    <n v="148"/>
    <n v="159.6"/>
    <n v="134.4"/>
    <n v="294"/>
    <n v="140.1"/>
    <n v="139.80000000000001"/>
    <n v="139.94999999999999"/>
    <n v="142.19999999999999"/>
  </r>
  <r>
    <x v="1"/>
    <x v="5"/>
    <x v="9"/>
    <x v="70"/>
    <n v="137.6"/>
    <n v="144.9"/>
    <n v="133.5"/>
    <n v="141.5"/>
    <n v="118"/>
    <n v="139.5"/>
    <n v="153"/>
    <n v="113.2"/>
    <n v="112.8"/>
    <n v="141.1"/>
    <n v="127.6"/>
    <n v="152"/>
    <n v="139.4"/>
    <n v="1754.1"/>
    <n v="141.5"/>
    <n v="129.80000000000001"/>
    <n v="139.69999999999999"/>
    <n v="411"/>
    <n v="146.30000000000001"/>
    <n v="133.4"/>
    <n v="133.4"/>
    <n v="146.30000000000001"/>
    <n v="135.1"/>
    <n v="281.39999999999998"/>
    <n v="136.19999999999999"/>
    <n v="136.19999999999999"/>
    <n v="123.3"/>
    <n v="123.3"/>
    <n v="145.5"/>
    <n v="145.5"/>
    <n v="164"/>
    <n v="130.4"/>
    <n v="294.39999999999998"/>
    <n v="130.69999999999999"/>
    <n v="132.5"/>
    <n v="131.6"/>
    <n v="138.9"/>
  </r>
  <r>
    <x v="2"/>
    <x v="5"/>
    <x v="9"/>
    <x v="70"/>
    <n v="137.4"/>
    <n v="149.5"/>
    <n v="137.30000000000001"/>
    <n v="141.9"/>
    <n v="121.1"/>
    <n v="142.5"/>
    <n v="146.69999999999999"/>
    <n v="119.1"/>
    <n v="111.9"/>
    <n v="141"/>
    <n v="133.6"/>
    <n v="154.5"/>
    <n v="139.69999999999999"/>
    <n v="1776.2"/>
    <n v="148"/>
    <n v="139.19999999999999"/>
    <n v="146.80000000000001"/>
    <n v="434"/>
    <n v="146.9"/>
    <n v="145.30000000000001"/>
    <n v="145.30000000000001"/>
    <n v="146.9"/>
    <n v="142.19999999999999"/>
    <n v="289.10000000000002"/>
    <n v="142.1"/>
    <n v="142.1"/>
    <n v="125.5"/>
    <n v="125.5"/>
    <n v="147.80000000000001"/>
    <n v="147.80000000000001"/>
    <n v="162.6"/>
    <n v="132"/>
    <n v="294.60000000000002"/>
    <n v="136.5"/>
    <n v="136.30000000000001"/>
    <n v="136.4"/>
    <n v="140.80000000000001"/>
  </r>
  <r>
    <x v="0"/>
    <x v="5"/>
    <x v="11"/>
    <x v="71"/>
    <n v="137.1"/>
    <n v="150.80000000000001"/>
    <n v="136.69999999999999"/>
    <n v="141.9"/>
    <n v="122.8"/>
    <n v="143.9"/>
    <n v="147.5"/>
    <n v="121"/>
    <n v="111.6"/>
    <n v="140.6"/>
    <n v="137.5"/>
    <n v="156.1"/>
    <n v="140"/>
    <n v="1787.4999999999995"/>
    <n v="151.69999999999999"/>
    <n v="145.5"/>
    <n v="150.80000000000001"/>
    <n v="448"/>
    <m/>
    <n v="150.30000000000001"/>
    <n v="150.30000000000001"/>
    <n v="146.9"/>
    <n v="148"/>
    <n v="294.89999999999998"/>
    <n v="145.4"/>
    <n v="145.4"/>
    <n v="130.30000000000001"/>
    <n v="130.30000000000001"/>
    <n v="150.19999999999999"/>
    <n v="150.19999999999999"/>
    <n v="161.9"/>
    <n v="133.1"/>
    <n v="295"/>
    <n v="143.1"/>
    <n v="140.1"/>
    <n v="141.6"/>
    <n v="142.4"/>
  </r>
  <r>
    <x v="1"/>
    <x v="5"/>
    <x v="11"/>
    <x v="71"/>
    <n v="138.1"/>
    <n v="146.30000000000001"/>
    <n v="137.80000000000001"/>
    <n v="141.6"/>
    <n v="118.1"/>
    <n v="141.5"/>
    <n v="145.19999999999999"/>
    <n v="115.3"/>
    <n v="112.5"/>
    <n v="141.4"/>
    <n v="128"/>
    <n v="152.6"/>
    <n v="139.1"/>
    <n v="1757.4999999999998"/>
    <n v="142.4"/>
    <n v="130.19999999999999"/>
    <n v="140.5"/>
    <n v="413.1"/>
    <n v="146.9"/>
    <n v="136.69999999999999"/>
    <n v="136.69999999999999"/>
    <n v="146.9"/>
    <n v="135.80000000000001"/>
    <n v="282.70000000000005"/>
    <n v="136.80000000000001"/>
    <n v="136.80000000000001"/>
    <n v="121.2"/>
    <n v="121.2"/>
    <n v="146.1"/>
    <n v="146.1"/>
    <n v="164.4"/>
    <n v="130.5"/>
    <n v="294.89999999999998"/>
    <n v="131.30000000000001"/>
    <n v="132.19999999999999"/>
    <n v="131.75"/>
    <n v="139"/>
  </r>
  <r>
    <x v="2"/>
    <x v="5"/>
    <x v="11"/>
    <x v="71"/>
    <n v="137.4"/>
    <n v="149.19999999999999"/>
    <n v="137.1"/>
    <n v="141.80000000000001"/>
    <n v="121.1"/>
    <n v="142.80000000000001"/>
    <n v="146.69999999999999"/>
    <n v="119.1"/>
    <n v="111.9"/>
    <n v="140.9"/>
    <n v="133.5"/>
    <n v="154.5"/>
    <n v="139.69999999999999"/>
    <n v="1775.7000000000003"/>
    <n v="148"/>
    <n v="139.1"/>
    <n v="146.69999999999999"/>
    <n v="433.8"/>
    <n v="146.9"/>
    <n v="145.1"/>
    <n v="145.1"/>
    <n v="146.9"/>
    <n v="142.19999999999999"/>
    <n v="289.10000000000002"/>
    <n v="142.1"/>
    <n v="142.1"/>
    <n v="125.5"/>
    <n v="125.5"/>
    <n v="147.80000000000001"/>
    <n v="147.80000000000001"/>
    <n v="162.6"/>
    <n v="132"/>
    <n v="294.60000000000002"/>
    <n v="136.5"/>
    <n v="136.30000000000001"/>
    <n v="136.4"/>
    <n v="140.80000000000001"/>
  </r>
  <r>
    <x v="0"/>
    <x v="5"/>
    <x v="12"/>
    <x v="72"/>
    <n v="137.1"/>
    <n v="151.9"/>
    <n v="137.4"/>
    <n v="142.4"/>
    <n v="124.2"/>
    <n v="140.19999999999999"/>
    <n v="136.6"/>
    <n v="120.9"/>
    <n v="109.9"/>
    <n v="140.19999999999999"/>
    <n v="137.80000000000001"/>
    <n v="156"/>
    <n v="138.5"/>
    <n v="1773.1000000000001"/>
    <n v="151.6"/>
    <n v="145.9"/>
    <n v="150.80000000000001"/>
    <n v="448.3"/>
    <m/>
    <n v="149"/>
    <n v="149"/>
    <n v="146.5"/>
    <n v="149.5"/>
    <n v="296"/>
    <n v="149.6"/>
    <n v="149.6"/>
    <n v="128.9"/>
    <n v="128.9"/>
    <n v="155.1"/>
    <n v="155.1"/>
    <n v="162.4"/>
    <n v="133.19999999999999"/>
    <n v="295.60000000000002"/>
    <n v="143.30000000000001"/>
    <n v="141.6"/>
    <n v="142.44999999999999"/>
    <n v="141.9"/>
  </r>
  <r>
    <x v="1"/>
    <x v="5"/>
    <x v="12"/>
    <x v="72"/>
    <n v="138.5"/>
    <n v="147.80000000000001"/>
    <n v="141.1"/>
    <n v="141.6"/>
    <n v="118.1"/>
    <n v="138.5"/>
    <n v="132.4"/>
    <n v="117.5"/>
    <n v="111"/>
    <n v="141.5"/>
    <n v="128.1"/>
    <n v="152.9"/>
    <n v="137.6"/>
    <n v="1746.6"/>
    <n v="142.69999999999999"/>
    <n v="130.30000000000001"/>
    <n v="140.80000000000001"/>
    <n v="413.8"/>
    <n v="146.5"/>
    <n v="132.4"/>
    <n v="132.4"/>
    <n v="146.5"/>
    <n v="136.19999999999999"/>
    <n v="282.7"/>
    <n v="137.30000000000001"/>
    <n v="137.30000000000001"/>
    <n v="118.8"/>
    <n v="118.8"/>
    <n v="146.5"/>
    <n v="146.5"/>
    <n v="164.6"/>
    <n v="130.80000000000001"/>
    <n v="295.39999999999998"/>
    <n v="131.69999999999999"/>
    <n v="131.69999999999999"/>
    <n v="131.69999999999999"/>
    <n v="138"/>
  </r>
  <r>
    <x v="2"/>
    <x v="5"/>
    <x v="12"/>
    <x v="72"/>
    <n v="137.5"/>
    <n v="150.5"/>
    <n v="138.80000000000001"/>
    <n v="142.1"/>
    <n v="122"/>
    <n v="139.4"/>
    <n v="135.19999999999999"/>
    <n v="119.8"/>
    <n v="110.3"/>
    <n v="140.6"/>
    <n v="133.80000000000001"/>
    <n v="154.6"/>
    <n v="138.19999999999999"/>
    <n v="1762.7999999999997"/>
    <n v="148.1"/>
    <n v="139.4"/>
    <n v="146.80000000000001"/>
    <n v="434.3"/>
    <n v="146.5"/>
    <n v="142.69999999999999"/>
    <n v="142.69999999999999"/>
    <n v="146.5"/>
    <n v="143.19999999999999"/>
    <n v="289.7"/>
    <n v="144.9"/>
    <n v="144.9"/>
    <n v="123.6"/>
    <n v="123.6"/>
    <n v="150.1"/>
    <n v="150.1"/>
    <n v="163"/>
    <n v="132.19999999999999"/>
    <n v="295.2"/>
    <n v="136.80000000000001"/>
    <n v="136.80000000000001"/>
    <n v="136.80000000000001"/>
    <n v="140.1"/>
  </r>
  <r>
    <x v="0"/>
    <x v="6"/>
    <x v="0"/>
    <x v="73"/>
    <n v="136.6"/>
    <n v="152.5"/>
    <n v="138.19999999999999"/>
    <n v="142.4"/>
    <n v="123.9"/>
    <n v="135.5"/>
    <n v="131.69999999999999"/>
    <n v="121.3"/>
    <n v="108.4"/>
    <n v="138.9"/>
    <n v="137"/>
    <n v="155.80000000000001"/>
    <n v="137.4"/>
    <n v="1759.6000000000001"/>
    <n v="150.6"/>
    <n v="145.1"/>
    <n v="149.9"/>
    <n v="445.6"/>
    <m/>
    <n v="146.19999999999999"/>
    <n v="146.19999999999999"/>
    <n v="147.69999999999999"/>
    <n v="150.1"/>
    <n v="297.79999999999995"/>
    <n v="149.6"/>
    <n v="149.6"/>
    <n v="128.6"/>
    <n v="128.6"/>
    <n v="155.19999999999999"/>
    <n v="155.19999999999999"/>
    <n v="162.69999999999999"/>
    <n v="133.5"/>
    <n v="296.2"/>
    <n v="142.9"/>
    <n v="141.69999999999999"/>
    <n v="142.30000000000001"/>
    <n v="141"/>
  </r>
  <r>
    <x v="1"/>
    <x v="6"/>
    <x v="0"/>
    <x v="73"/>
    <n v="138.30000000000001"/>
    <n v="149.4"/>
    <n v="143.5"/>
    <n v="141.69999999999999"/>
    <n v="118.1"/>
    <n v="135.19999999999999"/>
    <n v="130.5"/>
    <n v="118.2"/>
    <n v="110.4"/>
    <n v="140.4"/>
    <n v="128.1"/>
    <n v="153.19999999999999"/>
    <n v="137.30000000000001"/>
    <n v="1744.3000000000002"/>
    <n v="143"/>
    <n v="130.4"/>
    <n v="141.1"/>
    <n v="414.5"/>
    <n v="147.69999999999999"/>
    <n v="128.6"/>
    <n v="128.6"/>
    <n v="147.69999999999999"/>
    <n v="136.30000000000001"/>
    <n v="284"/>
    <n v="137.80000000000001"/>
    <n v="137.80000000000001"/>
    <n v="118.6"/>
    <n v="118.6"/>
    <n v="146.6"/>
    <n v="146.6"/>
    <n v="164.7"/>
    <n v="131.69999999999999"/>
    <n v="296.39999999999998"/>
    <n v="131.9"/>
    <n v="131.80000000000001"/>
    <n v="131.85000000000002"/>
    <n v="138"/>
  </r>
  <r>
    <x v="2"/>
    <x v="6"/>
    <x v="0"/>
    <x v="73"/>
    <n v="137.1"/>
    <n v="151.4"/>
    <n v="140.19999999999999"/>
    <n v="142.1"/>
    <n v="121.8"/>
    <n v="135.4"/>
    <n v="131.30000000000001"/>
    <n v="120.3"/>
    <n v="109.1"/>
    <n v="139.4"/>
    <n v="133.30000000000001"/>
    <n v="154.6"/>
    <n v="137.4"/>
    <n v="1753.3999999999999"/>
    <n v="147.6"/>
    <n v="139"/>
    <n v="146.4"/>
    <n v="433"/>
    <n v="147.69999999999999"/>
    <n v="139.5"/>
    <n v="139.5"/>
    <n v="147.69999999999999"/>
    <n v="143.6"/>
    <n v="291.29999999999995"/>
    <n v="145.1"/>
    <n v="145.1"/>
    <n v="123.3"/>
    <n v="123.3"/>
    <n v="150.19999999999999"/>
    <n v="150.19999999999999"/>
    <n v="163.19999999999999"/>
    <n v="132.80000000000001"/>
    <n v="296"/>
    <n v="136.69999999999999"/>
    <n v="136.9"/>
    <n v="136.80000000000001"/>
    <n v="139.6"/>
  </r>
  <r>
    <x v="0"/>
    <x v="6"/>
    <x v="1"/>
    <x v="74"/>
    <n v="136.80000000000001"/>
    <n v="153"/>
    <n v="139.1"/>
    <n v="142.5"/>
    <n v="124.1"/>
    <n v="135.80000000000001"/>
    <n v="128.69999999999999"/>
    <n v="121.5"/>
    <n v="108.3"/>
    <n v="139.19999999999999"/>
    <n v="137.4"/>
    <n v="156.19999999999999"/>
    <n v="137.19999999999999"/>
    <n v="1759.8000000000002"/>
    <n v="150.5"/>
    <n v="146.1"/>
    <n v="149.9"/>
    <n v="446.5"/>
    <m/>
    <n v="145.30000000000001"/>
    <n v="145.30000000000001"/>
    <n v="148.5"/>
    <n v="150.1"/>
    <n v="298.60000000000002"/>
    <n v="149.9"/>
    <n v="149.9"/>
    <n v="129.19999999999999"/>
    <n v="129.19999999999999"/>
    <n v="155.5"/>
    <n v="155.5"/>
    <n v="162.80000000000001"/>
    <n v="134.9"/>
    <n v="297.70000000000005"/>
    <n v="143.4"/>
    <n v="142.19999999999999"/>
    <n v="142.80000000000001"/>
    <n v="141"/>
  </r>
  <r>
    <x v="1"/>
    <x v="6"/>
    <x v="1"/>
    <x v="74"/>
    <n v="139.4"/>
    <n v="150.1"/>
    <n v="145.30000000000001"/>
    <n v="141.69999999999999"/>
    <n v="118.4"/>
    <n v="137"/>
    <n v="131.6"/>
    <n v="119.9"/>
    <n v="110.4"/>
    <n v="140.80000000000001"/>
    <n v="128.30000000000001"/>
    <n v="153.5"/>
    <n v="138"/>
    <n v="1754.4"/>
    <n v="143.30000000000001"/>
    <n v="130.80000000000001"/>
    <n v="141.4"/>
    <n v="415.5"/>
    <n v="148.5"/>
    <n v="127.1"/>
    <n v="127.1"/>
    <n v="148.5"/>
    <n v="136.6"/>
    <n v="285.10000000000002"/>
    <n v="138.5"/>
    <n v="138.5"/>
    <n v="119.2"/>
    <n v="119.2"/>
    <n v="146.6"/>
    <n v="146.6"/>
    <n v="164.9"/>
    <n v="133"/>
    <n v="297.89999999999998"/>
    <n v="132.19999999999999"/>
    <n v="132.4"/>
    <n v="132.30000000000001"/>
    <n v="138.6"/>
  </r>
  <r>
    <x v="2"/>
    <x v="6"/>
    <x v="1"/>
    <x v="74"/>
    <n v="137.6"/>
    <n v="152"/>
    <n v="141.5"/>
    <n v="142.19999999999999"/>
    <n v="122"/>
    <n v="136.4"/>
    <n v="129.69999999999999"/>
    <n v="121"/>
    <n v="109"/>
    <n v="139.69999999999999"/>
    <n v="133.6"/>
    <n v="154.9"/>
    <n v="137.5"/>
    <n v="1757.1"/>
    <n v="147.69999999999999"/>
    <n v="139.69999999999999"/>
    <n v="146.5"/>
    <n v="433.9"/>
    <n v="148.5"/>
    <n v="138.4"/>
    <n v="138.4"/>
    <n v="148.5"/>
    <n v="143.69999999999999"/>
    <n v="292.2"/>
    <n v="145.6"/>
    <n v="145.6"/>
    <n v="123.9"/>
    <n v="123.9"/>
    <n v="150.30000000000001"/>
    <n v="150.30000000000001"/>
    <n v="163.4"/>
    <n v="134.1"/>
    <n v="297.5"/>
    <n v="137.1"/>
    <n v="137.4"/>
    <n v="137.25"/>
    <n v="139.9"/>
  </r>
  <r>
    <x v="0"/>
    <x v="6"/>
    <x v="2"/>
    <x v="75"/>
    <n v="136.9"/>
    <n v="154.1"/>
    <n v="138.69999999999999"/>
    <n v="142.5"/>
    <n v="124.1"/>
    <n v="136.1"/>
    <n v="128.19999999999999"/>
    <n v="122.3"/>
    <n v="108.3"/>
    <n v="138.9"/>
    <n v="137.4"/>
    <n v="156.4"/>
    <n v="137.30000000000001"/>
    <n v="1761.2000000000003"/>
    <n v="150.80000000000001"/>
    <n v="146.1"/>
    <n v="150.1"/>
    <n v="447"/>
    <m/>
    <n v="146.4"/>
    <n v="146.4"/>
    <n v="149"/>
    <n v="150"/>
    <n v="299"/>
    <n v="150.4"/>
    <n v="150.4"/>
    <n v="129.9"/>
    <n v="129.9"/>
    <n v="155.5"/>
    <n v="155.5"/>
    <n v="162.9"/>
    <n v="134"/>
    <n v="296.89999999999998"/>
    <n v="143.80000000000001"/>
    <n v="142.4"/>
    <n v="143.10000000000002"/>
    <n v="141.19999999999999"/>
  </r>
  <r>
    <x v="1"/>
    <x v="6"/>
    <x v="2"/>
    <x v="75"/>
    <n v="139.69999999999999"/>
    <n v="151.1"/>
    <n v="142.9"/>
    <n v="141.9"/>
    <n v="118.4"/>
    <n v="139.4"/>
    <n v="141.19999999999999"/>
    <n v="120.7"/>
    <n v="110.4"/>
    <n v="140.69999999999999"/>
    <n v="128.5"/>
    <n v="153.9"/>
    <n v="139.6"/>
    <n v="1768.4"/>
    <n v="143.5"/>
    <n v="131.19999999999999"/>
    <n v="141.6"/>
    <n v="416.29999999999995"/>
    <n v="149"/>
    <n v="128.80000000000001"/>
    <n v="128.80000000000001"/>
    <n v="149"/>
    <n v="136.80000000000001"/>
    <n v="285.8"/>
    <n v="139.19999999999999"/>
    <n v="139.19999999999999"/>
    <n v="119.9"/>
    <n v="119.9"/>
    <n v="146.69999999999999"/>
    <n v="146.69999999999999"/>
    <n v="165.3"/>
    <n v="132.5"/>
    <n v="297.8"/>
    <n v="133"/>
    <n v="132.80000000000001"/>
    <n v="132.9"/>
    <n v="139.5"/>
  </r>
  <r>
    <x v="2"/>
    <x v="6"/>
    <x v="2"/>
    <x v="75"/>
    <n v="137.80000000000001"/>
    <n v="153"/>
    <n v="140.30000000000001"/>
    <n v="142.30000000000001"/>
    <n v="122"/>
    <n v="137.6"/>
    <n v="132.6"/>
    <n v="121.8"/>
    <n v="109"/>
    <n v="139.5"/>
    <n v="133.69999999999999"/>
    <n v="155.19999999999999"/>
    <n v="138.1"/>
    <n v="1762.9"/>
    <n v="147.9"/>
    <n v="139.9"/>
    <n v="146.69999999999999"/>
    <n v="434.5"/>
    <n v="149"/>
    <n v="139.69999999999999"/>
    <n v="139.69999999999999"/>
    <n v="149"/>
    <n v="143.80000000000001"/>
    <n v="292.8"/>
    <n v="146.19999999999999"/>
    <n v="146.19999999999999"/>
    <n v="124.6"/>
    <n v="124.6"/>
    <n v="150.30000000000001"/>
    <n v="150.30000000000001"/>
    <n v="163.5"/>
    <n v="133.4"/>
    <n v="296.89999999999998"/>
    <n v="137.69999999999999"/>
    <n v="137.69999999999999"/>
    <n v="137.69999999999999"/>
    <n v="140.4"/>
  </r>
  <r>
    <x v="0"/>
    <x v="6"/>
    <x v="4"/>
    <x v="76"/>
    <n v="137.4"/>
    <n v="159.5"/>
    <n v="134.5"/>
    <n v="142.6"/>
    <n v="124"/>
    <n v="143.69999999999999"/>
    <n v="133.4"/>
    <n v="125.1"/>
    <n v="109.3"/>
    <n v="139.30000000000001"/>
    <n v="137.69999999999999"/>
    <n v="156.4"/>
    <n v="139.19999999999999"/>
    <n v="1782.1000000000001"/>
    <n v="151.30000000000001"/>
    <n v="146.6"/>
    <n v="150.69999999999999"/>
    <n v="448.59999999999997"/>
    <m/>
    <n v="146.9"/>
    <n v="146.9"/>
    <n v="150.1"/>
    <n v="149.5"/>
    <n v="299.60000000000002"/>
    <n v="151.30000000000001"/>
    <n v="151.30000000000001"/>
    <n v="130.19999999999999"/>
    <n v="130.19999999999999"/>
    <n v="156.69999999999999"/>
    <n v="156.69999999999999"/>
    <n v="163.30000000000001"/>
    <n v="133.9"/>
    <n v="297.20000000000005"/>
    <n v="145.9"/>
    <n v="142.9"/>
    <n v="144.4"/>
    <n v="142.4"/>
  </r>
  <r>
    <x v="1"/>
    <x v="6"/>
    <x v="4"/>
    <x v="76"/>
    <n v="140.4"/>
    <n v="156.69999999999999"/>
    <n v="138.30000000000001"/>
    <n v="142.4"/>
    <n v="118.6"/>
    <n v="149.69999999999999"/>
    <n v="161.6"/>
    <n v="124.4"/>
    <n v="111.2"/>
    <n v="141"/>
    <n v="128.9"/>
    <n v="154.5"/>
    <n v="143.80000000000001"/>
    <n v="1811.5000000000002"/>
    <n v="144"/>
    <n v="131.69999999999999"/>
    <n v="142.19999999999999"/>
    <n v="417.9"/>
    <n v="150.1"/>
    <n v="129.4"/>
    <n v="129.4"/>
    <n v="150.1"/>
    <n v="137.19999999999999"/>
    <n v="287.29999999999995"/>
    <n v="139.80000000000001"/>
    <n v="139.80000000000001"/>
    <n v="120.1"/>
    <n v="120.1"/>
    <n v="148"/>
    <n v="148"/>
    <n v="166.2"/>
    <n v="132.6"/>
    <n v="298.79999999999995"/>
    <n v="134"/>
    <n v="133.30000000000001"/>
    <n v="133.65"/>
    <n v="141.5"/>
  </r>
  <r>
    <x v="2"/>
    <x v="6"/>
    <x v="4"/>
    <x v="76"/>
    <n v="138.30000000000001"/>
    <n v="158.5"/>
    <n v="136"/>
    <n v="142.5"/>
    <n v="122"/>
    <n v="146.5"/>
    <n v="143"/>
    <n v="124.9"/>
    <n v="109.9"/>
    <n v="139.9"/>
    <n v="134"/>
    <n v="155.5"/>
    <n v="140.9"/>
    <n v="1791.9000000000003"/>
    <n v="148.4"/>
    <n v="140.4"/>
    <n v="147.30000000000001"/>
    <n v="436.1"/>
    <n v="150.1"/>
    <n v="140.30000000000001"/>
    <n v="140.30000000000001"/>
    <n v="150.1"/>
    <n v="143.69999999999999"/>
    <n v="293.79999999999995"/>
    <n v="146.9"/>
    <n v="146.9"/>
    <n v="124.9"/>
    <n v="124.9"/>
    <n v="151.6"/>
    <n v="151.6"/>
    <n v="164.1"/>
    <n v="133.4"/>
    <n v="297.5"/>
    <n v="139.19999999999999"/>
    <n v="138.19999999999999"/>
    <n v="138.69999999999999"/>
    <n v="142"/>
  </r>
  <r>
    <x v="0"/>
    <x v="6"/>
    <x v="5"/>
    <x v="77"/>
    <n v="137.80000000000001"/>
    <n v="163.5"/>
    <n v="136.19999999999999"/>
    <n v="143.19999999999999"/>
    <n v="124.3"/>
    <n v="143.30000000000001"/>
    <n v="140.6"/>
    <n v="128.69999999999999"/>
    <n v="110.6"/>
    <n v="140.4"/>
    <n v="138"/>
    <n v="156.6"/>
    <n v="141"/>
    <n v="1804.1999999999998"/>
    <n v="151.4"/>
    <n v="146.5"/>
    <n v="150.69999999999999"/>
    <n v="448.59999999999997"/>
    <m/>
    <n v="147.80000000000001"/>
    <n v="147.80000000000001"/>
    <n v="149.4"/>
    <n v="149.6"/>
    <n v="299"/>
    <n v="151.69999999999999"/>
    <n v="151.69999999999999"/>
    <n v="130.19999999999999"/>
    <n v="130.19999999999999"/>
    <n v="157.69999999999999"/>
    <n v="157.69999999999999"/>
    <n v="164.2"/>
    <n v="134.80000000000001"/>
    <n v="299"/>
    <n v="146.4"/>
    <n v="143.30000000000001"/>
    <n v="144.85000000000002"/>
    <n v="143.6"/>
  </r>
  <r>
    <x v="1"/>
    <x v="6"/>
    <x v="5"/>
    <x v="77"/>
    <n v="140.69999999999999"/>
    <n v="159.6"/>
    <n v="140.4"/>
    <n v="143.4"/>
    <n v="118.6"/>
    <n v="150.9"/>
    <n v="169.8"/>
    <n v="127.4"/>
    <n v="111.8"/>
    <n v="141"/>
    <n v="129"/>
    <n v="155.1"/>
    <n v="145.6"/>
    <n v="1833.2999999999997"/>
    <n v="144.30000000000001"/>
    <n v="131.69999999999999"/>
    <n v="142.4"/>
    <n v="418.4"/>
    <n v="149.4"/>
    <n v="130.5"/>
    <n v="130.5"/>
    <n v="149.4"/>
    <n v="137.4"/>
    <n v="286.8"/>
    <n v="140.30000000000001"/>
    <n v="140.30000000000001"/>
    <n v="119.6"/>
    <n v="119.6"/>
    <n v="148.9"/>
    <n v="148.9"/>
    <n v="166.7"/>
    <n v="133.69999999999999"/>
    <n v="300.39999999999998"/>
    <n v="134.30000000000001"/>
    <n v="133.6"/>
    <n v="133.94999999999999"/>
    <n v="142.1"/>
  </r>
  <r>
    <x v="2"/>
    <x v="6"/>
    <x v="5"/>
    <x v="77"/>
    <n v="138.69999999999999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814.1000000000001"/>
    <n v="148.6"/>
    <n v="140.4"/>
    <n v="147.4"/>
    <n v="436.4"/>
    <n v="149.4"/>
    <n v="141.19999999999999"/>
    <n v="141.19999999999999"/>
    <n v="149.4"/>
    <n v="143.80000000000001"/>
    <n v="293.20000000000005"/>
    <n v="147.4"/>
    <n v="147.4"/>
    <n v="124.6"/>
    <n v="124.6"/>
    <n v="152.5"/>
    <n v="152.5"/>
    <n v="164.9"/>
    <n v="134.30000000000001"/>
    <n v="299.20000000000005"/>
    <n v="139.6"/>
    <n v="138.6"/>
    <n v="139.1"/>
    <n v="142.9"/>
  </r>
  <r>
    <x v="0"/>
    <x v="6"/>
    <x v="6"/>
    <x v="78"/>
    <n v="138.4"/>
    <n v="164"/>
    <n v="138.4"/>
    <n v="143.9"/>
    <n v="124.4"/>
    <n v="146.4"/>
    <n v="150.1"/>
    <n v="130.6"/>
    <n v="110.8"/>
    <n v="141.69999999999999"/>
    <n v="138.5"/>
    <n v="156.69999999999999"/>
    <n v="143"/>
    <n v="1826.8999999999999"/>
    <n v="151.6"/>
    <n v="146.6"/>
    <n v="150.9"/>
    <n v="449.1"/>
    <m/>
    <n v="146.80000000000001"/>
    <n v="146.80000000000001"/>
    <n v="150.6"/>
    <n v="150"/>
    <n v="300.60000000000002"/>
    <n v="152.19999999999999"/>
    <n v="152.19999999999999"/>
    <n v="131.19999999999999"/>
    <n v="131.19999999999999"/>
    <n v="159.1"/>
    <n v="159.1"/>
    <n v="164.5"/>
    <n v="136.1"/>
    <n v="300.60000000000002"/>
    <n v="147.5"/>
    <n v="144.19999999999999"/>
    <n v="145.85"/>
    <n v="144.9"/>
  </r>
  <r>
    <x v="1"/>
    <x v="6"/>
    <x v="6"/>
    <x v="78"/>
    <n v="141.4"/>
    <n v="160.19999999999999"/>
    <n v="142.5"/>
    <n v="144.1"/>
    <n v="119.3"/>
    <n v="154.69999999999999"/>
    <n v="180.1"/>
    <n v="128.9"/>
    <n v="111.8"/>
    <n v="141.6"/>
    <n v="129.5"/>
    <n v="155.6"/>
    <n v="147.69999999999999"/>
    <n v="1857.3999999999999"/>
    <n v="144.69999999999999"/>
    <n v="131.9"/>
    <n v="142.69999999999999"/>
    <n v="419.3"/>
    <n v="150.6"/>
    <n v="127"/>
    <n v="127"/>
    <n v="150.6"/>
    <n v="137.69999999999999"/>
    <n v="288.29999999999995"/>
    <n v="140.80000000000001"/>
    <n v="140.80000000000001"/>
    <n v="120.6"/>
    <n v="120.6"/>
    <n v="150.4"/>
    <n v="150.4"/>
    <n v="167.2"/>
    <n v="135.1"/>
    <n v="302.29999999999995"/>
    <n v="135"/>
    <n v="134.5"/>
    <n v="134.75"/>
    <n v="143.30000000000001"/>
  </r>
  <r>
    <x v="2"/>
    <x v="6"/>
    <x v="6"/>
    <x v="78"/>
    <n v="139.30000000000001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837.5"/>
    <n v="148.9"/>
    <n v="140.5"/>
    <n v="147.6"/>
    <n v="437"/>
    <n v="150.6"/>
    <n v="139.30000000000001"/>
    <n v="139.30000000000001"/>
    <n v="150.6"/>
    <n v="144.19999999999999"/>
    <n v="294.79999999999995"/>
    <n v="147.9"/>
    <n v="147.9"/>
    <n v="125.6"/>
    <n v="125.6"/>
    <n v="154"/>
    <n v="154"/>
    <n v="165.2"/>
    <n v="135.69999999999999"/>
    <n v="300.89999999999998"/>
    <n v="140.5"/>
    <n v="139.5"/>
    <n v="140"/>
    <n v="144.19999999999999"/>
  </r>
  <r>
    <x v="0"/>
    <x v="6"/>
    <x v="7"/>
    <x v="79"/>
    <n v="139.19999999999999"/>
    <n v="161.9"/>
    <n v="137.1"/>
    <n v="144.6"/>
    <n v="124.7"/>
    <n v="145.5"/>
    <n v="156.19999999999999"/>
    <n v="131.5"/>
    <n v="111.7"/>
    <n v="142.69999999999999"/>
    <n v="138.5"/>
    <n v="156.9"/>
    <n v="144"/>
    <n v="1834.5000000000002"/>
    <n v="151.80000000000001"/>
    <n v="146.6"/>
    <n v="151.1"/>
    <n v="449.5"/>
    <m/>
    <n v="146.4"/>
    <n v="146.4"/>
    <n v="151.6"/>
    <n v="150.19999999999999"/>
    <n v="301.79999999999995"/>
    <n v="152.69999999999999"/>
    <n v="152.69999999999999"/>
    <n v="131.4"/>
    <n v="131.4"/>
    <n v="159.69999999999999"/>
    <n v="159.69999999999999"/>
    <n v="165.1"/>
    <n v="138.80000000000001"/>
    <n v="303.89999999999998"/>
    <n v="148"/>
    <n v="144.9"/>
    <n v="146.44999999999999"/>
    <n v="145.69999999999999"/>
  </r>
  <r>
    <x v="1"/>
    <x v="6"/>
    <x v="7"/>
    <x v="79"/>
    <n v="142.1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49.1"/>
    <n v="1869.1"/>
    <n v="145"/>
    <n v="132.19999999999999"/>
    <n v="143"/>
    <n v="420.2"/>
    <n v="151.6"/>
    <n v="125.5"/>
    <n v="125.5"/>
    <n v="151.6"/>
    <n v="138.1"/>
    <n v="289.7"/>
    <n v="141.5"/>
    <n v="141.5"/>
    <n v="120.8"/>
    <n v="120.8"/>
    <n v="151.5"/>
    <n v="151.5"/>
    <n v="167.9"/>
    <n v="137.80000000000001"/>
    <n v="305.70000000000005"/>
    <n v="135.4"/>
    <n v="135.30000000000001"/>
    <n v="135.35000000000002"/>
    <n v="144.19999999999999"/>
  </r>
  <r>
    <x v="2"/>
    <x v="6"/>
    <x v="7"/>
    <x v="79"/>
    <n v="140.1"/>
    <n v="160.6"/>
    <n v="138.5"/>
    <n v="144.69999999999999"/>
    <n v="122.9"/>
    <n v="149.4"/>
    <n v="167.4"/>
    <n v="130.9"/>
    <n v="112"/>
    <n v="142.6"/>
    <n v="134.9"/>
    <n v="156.6"/>
    <n v="145.9"/>
    <n v="1846.5"/>
    <n v="149.1"/>
    <n v="140.6"/>
    <n v="147.9"/>
    <n v="437.6"/>
    <n v="151.6"/>
    <n v="138.5"/>
    <n v="138.5"/>
    <n v="151.6"/>
    <n v="144.5"/>
    <n v="296.10000000000002"/>
    <n v="148.5"/>
    <n v="148.5"/>
    <n v="125.8"/>
    <n v="125.8"/>
    <n v="154.9"/>
    <n v="154.9"/>
    <n v="165.8"/>
    <n v="138.4"/>
    <n v="304.20000000000005"/>
    <n v="140.9"/>
    <n v="140.19999999999999"/>
    <n v="140.55000000000001"/>
    <n v="145"/>
  </r>
  <r>
    <x v="0"/>
    <x v="6"/>
    <x v="8"/>
    <x v="80"/>
    <n v="140.1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45.5"/>
    <n v="1848.7"/>
    <n v="151.69999999999999"/>
    <n v="146.6"/>
    <n v="151"/>
    <n v="449.29999999999995"/>
    <m/>
    <n v="146.9"/>
    <n v="146.9"/>
    <n v="152.19999999999999"/>
    <n v="150.30000000000001"/>
    <n v="302.5"/>
    <n v="153.4"/>
    <n v="153.4"/>
    <n v="131.6"/>
    <n v="131.6"/>
    <n v="160.19999999999999"/>
    <n v="160.19999999999999"/>
    <n v="165.7"/>
    <n v="140.19999999999999"/>
    <n v="305.89999999999998"/>
    <n v="148.30000000000001"/>
    <n v="145.4"/>
    <n v="146.85000000000002"/>
    <n v="146.69999999999999"/>
  </r>
  <r>
    <x v="1"/>
    <x v="6"/>
    <x v="8"/>
    <x v="80"/>
    <n v="142.69999999999999"/>
    <n v="158.69999999999999"/>
    <n v="141.6"/>
    <n v="144.9"/>
    <n v="120.8"/>
    <n v="149.80000000000001"/>
    <n v="192.4"/>
    <n v="130.30000000000001"/>
    <n v="114"/>
    <n v="143.80000000000001"/>
    <n v="130"/>
    <n v="156.4"/>
    <n v="149.5"/>
    <n v="1874.9"/>
    <n v="145.30000000000001"/>
    <n v="132.19999999999999"/>
    <n v="143.30000000000001"/>
    <n v="420.8"/>
    <n v="152.19999999999999"/>
    <n v="126.6"/>
    <n v="126.6"/>
    <n v="152.19999999999999"/>
    <n v="138.30000000000001"/>
    <n v="290.5"/>
    <n v="141.9"/>
    <n v="141.9"/>
    <n v="121.2"/>
    <n v="121.2"/>
    <n v="151.6"/>
    <n v="151.6"/>
    <n v="168.6"/>
    <n v="139"/>
    <n v="307.60000000000002"/>
    <n v="135.9"/>
    <n v="135.69999999999999"/>
    <n v="135.80000000000001"/>
    <n v="144.69999999999999"/>
  </r>
  <r>
    <x v="2"/>
    <x v="6"/>
    <x v="8"/>
    <x v="80"/>
    <n v="140.9"/>
    <n v="160.80000000000001"/>
    <n v="139.6"/>
    <n v="145.4"/>
    <n v="123.5"/>
    <n v="146.6"/>
    <n v="173.2"/>
    <n v="131.6"/>
    <n v="113.2"/>
    <n v="144.1"/>
    <n v="135"/>
    <n v="156.80000000000001"/>
    <n v="147"/>
    <n v="1857.6999999999998"/>
    <n v="149.19999999999999"/>
    <n v="140.6"/>
    <n v="147.9"/>
    <n v="437.69999999999993"/>
    <n v="152.19999999999999"/>
    <n v="139.19999999999999"/>
    <n v="139.19999999999999"/>
    <n v="152.19999999999999"/>
    <n v="144.6"/>
    <n v="296.79999999999995"/>
    <n v="149"/>
    <n v="149"/>
    <n v="126.1"/>
    <n v="126.1"/>
    <n v="155.19999999999999"/>
    <n v="155.19999999999999"/>
    <n v="166.5"/>
    <n v="139.69999999999999"/>
    <n v="306.2"/>
    <n v="141.30000000000001"/>
    <n v="140.69999999999999"/>
    <n v="141"/>
    <n v="145.80000000000001"/>
  </r>
  <r>
    <x v="0"/>
    <x v="6"/>
    <x v="9"/>
    <x v="81"/>
    <n v="141"/>
    <n v="161.6"/>
    <n v="141.19999999999999"/>
    <n v="146.5"/>
    <n v="125.6"/>
    <n v="145.69999999999999"/>
    <n v="178.8"/>
    <n v="133.1"/>
    <n v="113.6"/>
    <n v="145.5"/>
    <n v="138.6"/>
    <n v="157.4"/>
    <n v="148.30000000000001"/>
    <n v="1876.8999999999996"/>
    <n v="151.69999999999999"/>
    <n v="146.69999999999999"/>
    <n v="151"/>
    <n v="449.4"/>
    <m/>
    <n v="147.69999999999999"/>
    <n v="147.69999999999999"/>
    <n v="153"/>
    <n v="150.6"/>
    <n v="303.60000000000002"/>
    <n v="153.69999999999999"/>
    <n v="153.69999999999999"/>
    <n v="131.69999999999999"/>
    <n v="131.69999999999999"/>
    <n v="160.69999999999999"/>
    <n v="160.69999999999999"/>
    <n v="166.3"/>
    <n v="140.30000000000001"/>
    <n v="306.60000000000002"/>
    <n v="148.69999999999999"/>
    <n v="145.69999999999999"/>
    <n v="147.19999999999999"/>
    <n v="148.30000000000001"/>
  </r>
  <r>
    <x v="1"/>
    <x v="6"/>
    <x v="9"/>
    <x v="81"/>
    <n v="143.5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51.9"/>
    <n v="1902.6000000000001"/>
    <n v="145.9"/>
    <n v="132.4"/>
    <n v="143.9"/>
    <n v="422.20000000000005"/>
    <n v="153"/>
    <n v="128.9"/>
    <n v="128.9"/>
    <n v="153"/>
    <n v="138.69999999999999"/>
    <n v="291.7"/>
    <n v="142.4"/>
    <n v="142.4"/>
    <n v="121.5"/>
    <n v="121.5"/>
    <n v="151.69999999999999"/>
    <n v="151.69999999999999"/>
    <n v="169.3"/>
    <n v="139.5"/>
    <n v="308.8"/>
    <n v="136.19999999999999"/>
    <n v="136"/>
    <n v="136.1"/>
    <n v="146"/>
  </r>
  <r>
    <x v="2"/>
    <x v="6"/>
    <x v="9"/>
    <x v="81"/>
    <n v="141.80000000000001"/>
    <n v="161"/>
    <n v="142.6"/>
    <n v="146.19999999999999"/>
    <n v="123.9"/>
    <n v="148"/>
    <n v="188.4"/>
    <n v="132.5"/>
    <n v="114"/>
    <n v="145.4"/>
    <n v="135.1"/>
    <n v="157.1"/>
    <n v="149.6"/>
    <n v="1885.5999999999997"/>
    <n v="149.4"/>
    <n v="140.80000000000001"/>
    <n v="148.19999999999999"/>
    <n v="438.40000000000003"/>
    <n v="153"/>
    <n v="140.6"/>
    <n v="140.6"/>
    <n v="153"/>
    <n v="145"/>
    <n v="298"/>
    <n v="149.4"/>
    <n v="149.4"/>
    <n v="126.3"/>
    <n v="126.3"/>
    <n v="155.4"/>
    <n v="155.4"/>
    <n v="167.1"/>
    <n v="140"/>
    <n v="307.10000000000002"/>
    <n v="141.69999999999999"/>
    <n v="141"/>
    <n v="141.35"/>
    <n v="147.19999999999999"/>
  </r>
  <r>
    <x v="0"/>
    <x v="6"/>
    <x v="11"/>
    <x v="82"/>
    <n v="141.8000000000000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50.9"/>
    <n v="1904.6000000000001"/>
    <n v="152.30000000000001"/>
    <n v="147"/>
    <n v="151.5"/>
    <n v="450.8"/>
    <m/>
    <n v="148.4"/>
    <n v="148.4"/>
    <n v="153.5"/>
    <n v="150.9"/>
    <n v="304.39999999999998"/>
    <n v="154.30000000000001"/>
    <n v="154.30000000000001"/>
    <n v="132.1"/>
    <n v="132.1"/>
    <n v="160.80000000000001"/>
    <n v="160.80000000000001"/>
    <n v="167.2"/>
    <n v="140.6"/>
    <n v="307.79999999999995"/>
    <n v="149.1"/>
    <n v="146.1"/>
    <n v="147.6"/>
    <n v="149.9"/>
  </r>
  <r>
    <x v="1"/>
    <x v="6"/>
    <x v="11"/>
    <x v="82"/>
    <n v="144.1"/>
    <n v="162.4"/>
    <n v="148.4"/>
    <n v="145.9"/>
    <n v="121.5"/>
    <n v="148.80000000000001"/>
    <n v="215.7"/>
    <n v="134.6"/>
    <n v="115"/>
    <n v="146.30000000000001"/>
    <n v="130.5"/>
    <n v="157.19999999999999"/>
    <n v="153.6"/>
    <n v="1923.9999999999998"/>
    <n v="146.30000000000001"/>
    <n v="132.6"/>
    <n v="144.19999999999999"/>
    <n v="423.09999999999997"/>
    <n v="153.5"/>
    <n v="132.19999999999999"/>
    <n v="132.19999999999999"/>
    <n v="153.5"/>
    <n v="139.1"/>
    <n v="292.60000000000002"/>
    <n v="142.80000000000001"/>
    <n v="142.80000000000001"/>
    <n v="121.7"/>
    <n v="121.7"/>
    <n v="151.80000000000001"/>
    <n v="151.80000000000001"/>
    <n v="169.9"/>
    <n v="139.80000000000001"/>
    <n v="309.70000000000005"/>
    <n v="136.69999999999999"/>
    <n v="136.30000000000001"/>
    <n v="136.5"/>
    <n v="147"/>
  </r>
  <r>
    <x v="2"/>
    <x v="6"/>
    <x v="11"/>
    <x v="82"/>
    <n v="142.5"/>
    <n v="163.19999999999999"/>
    <n v="145.6"/>
    <n v="146.69999999999999"/>
    <n v="124.3"/>
    <n v="147.4"/>
    <n v="199.6"/>
    <n v="135.69999999999999"/>
    <n v="114.2"/>
    <n v="147"/>
    <n v="135.30000000000001"/>
    <n v="157.5"/>
    <n v="151.9"/>
    <n v="1910.9"/>
    <n v="149.9"/>
    <n v="141"/>
    <n v="148.6"/>
    <n v="439.5"/>
    <n v="153.5"/>
    <n v="142.30000000000001"/>
    <n v="142.30000000000001"/>
    <n v="153.5"/>
    <n v="145.30000000000001"/>
    <n v="298.8"/>
    <n v="149.9"/>
    <n v="149.9"/>
    <n v="126.6"/>
    <n v="126.6"/>
    <n v="155.5"/>
    <n v="155.5"/>
    <n v="167.9"/>
    <n v="140.30000000000001"/>
    <n v="308.20000000000005"/>
    <n v="142.1"/>
    <n v="141.30000000000001"/>
    <n v="141.69999999999999"/>
    <n v="148.6"/>
  </r>
  <r>
    <x v="0"/>
    <x v="6"/>
    <x v="12"/>
    <x v="83"/>
    <n v="142.80000000000001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54.30000000000001"/>
    <n v="1940.9999999999995"/>
    <n v="152.6"/>
    <n v="147.30000000000001"/>
    <n v="151.9"/>
    <n v="451.79999999999995"/>
    <m/>
    <n v="149.9"/>
    <n v="149.9"/>
    <n v="152.80000000000001"/>
    <n v="151.19999999999999"/>
    <n v="304"/>
    <n v="154.80000000000001"/>
    <n v="154.80000000000001"/>
    <n v="135"/>
    <n v="135"/>
    <n v="161.1"/>
    <n v="161.1"/>
    <n v="167.8"/>
    <n v="140.6"/>
    <n v="308.39999999999998"/>
    <n v="149.5"/>
    <n v="147.1"/>
    <n v="148.30000000000001"/>
    <n v="152.30000000000001"/>
  </r>
  <r>
    <x v="1"/>
    <x v="6"/>
    <x v="12"/>
    <x v="83"/>
    <n v="144.9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56.30000000000001"/>
    <n v="1956.7"/>
    <n v="146.80000000000001"/>
    <n v="132.80000000000001"/>
    <n v="144.6"/>
    <n v="424.20000000000005"/>
    <n v="152.80000000000001"/>
    <n v="133.6"/>
    <n v="133.6"/>
    <n v="152.80000000000001"/>
    <n v="139.80000000000001"/>
    <n v="292.60000000000002"/>
    <n v="143.19999999999999"/>
    <n v="143.19999999999999"/>
    <n v="125.2"/>
    <n v="125.2"/>
    <n v="151.9"/>
    <n v="151.9"/>
    <n v="170.4"/>
    <n v="140.19999999999999"/>
    <n v="310.60000000000002"/>
    <n v="136.80000000000001"/>
    <n v="137.69999999999999"/>
    <n v="137.25"/>
    <n v="148.30000000000001"/>
  </r>
  <r>
    <x v="2"/>
    <x v="6"/>
    <x v="12"/>
    <x v="83"/>
    <n v="143.5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946.1000000000001"/>
    <n v="150.30000000000001"/>
    <n v="141.30000000000001"/>
    <n v="149"/>
    <n v="440.6"/>
    <n v="152.80000000000001"/>
    <n v="143.69999999999999"/>
    <n v="143.69999999999999"/>
    <n v="152.80000000000001"/>
    <n v="145.80000000000001"/>
    <n v="298.60000000000002"/>
    <n v="150.4"/>
    <n v="150.4"/>
    <n v="129.80000000000001"/>
    <n v="129.80000000000001"/>
    <n v="155.69999999999999"/>
    <n v="155.69999999999999"/>
    <n v="168.5"/>
    <n v="140.4"/>
    <n v="308.89999999999998"/>
    <n v="142.30000000000001"/>
    <n v="142.5"/>
    <n v="142.4"/>
    <n v="150.4"/>
  </r>
  <r>
    <x v="0"/>
    <x v="7"/>
    <x v="0"/>
    <x v="84"/>
    <n v="143.69999999999999"/>
    <n v="167.3"/>
    <n v="153.5"/>
    <n v="150.5"/>
    <n v="132"/>
    <n v="142.19999999999999"/>
    <n v="191.5"/>
    <n v="141.1"/>
    <n v="113.8"/>
    <n v="151.6"/>
    <n v="139.69999999999999"/>
    <n v="158.69999999999999"/>
    <n v="153"/>
    <n v="1938.6"/>
    <n v="152.80000000000001"/>
    <n v="147.4"/>
    <n v="152.1"/>
    <n v="452.30000000000007"/>
    <m/>
    <n v="150.4"/>
    <n v="150.4"/>
    <n v="153.9"/>
    <n v="151.69999999999999"/>
    <n v="305.60000000000002"/>
    <n v="155.69999999999999"/>
    <n v="155.69999999999999"/>
    <n v="136.30000000000001"/>
    <n v="136.30000000000001"/>
    <n v="161.69999999999999"/>
    <n v="161.69999999999999"/>
    <n v="168.6"/>
    <n v="142.5"/>
    <n v="311.10000000000002"/>
    <n v="150.1"/>
    <n v="148.1"/>
    <n v="149.1"/>
    <n v="151.9"/>
  </r>
  <r>
    <x v="1"/>
    <x v="7"/>
    <x v="0"/>
    <x v="84"/>
    <n v="145.6"/>
    <n v="167.6"/>
    <n v="157"/>
    <n v="149.30000000000001"/>
    <n v="126.3"/>
    <n v="144.4"/>
    <n v="207.8"/>
    <n v="139.1"/>
    <n v="114.8"/>
    <n v="149.5"/>
    <n v="131.1"/>
    <n v="158.5"/>
    <n v="154.4"/>
    <n v="1945.3999999999999"/>
    <n v="147"/>
    <n v="133.19999999999999"/>
    <n v="144.9"/>
    <n v="425.1"/>
    <n v="153.9"/>
    <n v="135.1"/>
    <n v="135.1"/>
    <n v="153.9"/>
    <n v="140.1"/>
    <n v="294"/>
    <n v="143.80000000000001"/>
    <n v="143.80000000000001"/>
    <n v="126.1"/>
    <n v="126.1"/>
    <n v="152.1"/>
    <n v="152.1"/>
    <n v="170.8"/>
    <n v="142.1"/>
    <n v="312.89999999999998"/>
    <n v="137.19999999999999"/>
    <n v="138.4"/>
    <n v="137.80000000000001"/>
    <n v="148.19999999999999"/>
  </r>
  <r>
    <x v="2"/>
    <x v="7"/>
    <x v="0"/>
    <x v="84"/>
    <n v="144.30000000000001"/>
    <n v="167.4"/>
    <n v="154.9"/>
    <n v="150.1"/>
    <n v="129.9"/>
    <n v="143.19999999999999"/>
    <n v="197"/>
    <n v="140.4"/>
    <n v="114.1"/>
    <n v="150.9"/>
    <n v="136.1"/>
    <n v="158.6"/>
    <n v="153.5"/>
    <n v="1940.3999999999999"/>
    <n v="150.5"/>
    <n v="141.5"/>
    <n v="149.19999999999999"/>
    <n v="441.2"/>
    <n v="153.9"/>
    <n v="144.6"/>
    <n v="144.6"/>
    <n v="153.9"/>
    <n v="146.19999999999999"/>
    <n v="300.10000000000002"/>
    <n v="151.19999999999999"/>
    <n v="151.19999999999999"/>
    <n v="130.9"/>
    <n v="130.9"/>
    <n v="156.1"/>
    <n v="156.1"/>
    <n v="169.2"/>
    <n v="142.30000000000001"/>
    <n v="311.5"/>
    <n v="142.80000000000001"/>
    <n v="143.4"/>
    <n v="143.10000000000002"/>
    <n v="150.19999999999999"/>
  </r>
  <r>
    <x v="0"/>
    <x v="7"/>
    <x v="1"/>
    <x v="85"/>
    <n v="144.1999999999999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49.80000000000001"/>
    <n v="1909.7999999999997"/>
    <n v="153"/>
    <n v="147.5"/>
    <n v="152.30000000000001"/>
    <n v="452.8"/>
    <m/>
    <n v="152.30000000000001"/>
    <n v="152.30000000000001"/>
    <n v="154.80000000000001"/>
    <n v="151.80000000000001"/>
    <n v="306.60000000000002"/>
    <n v="156.19999999999999"/>
    <n v="156.19999999999999"/>
    <n v="136"/>
    <n v="136"/>
    <n v="161.9"/>
    <n v="161.9"/>
    <n v="169.4"/>
    <n v="143.4"/>
    <n v="312.8"/>
    <n v="150.4"/>
    <n v="148.4"/>
    <n v="149.4"/>
    <n v="150.4"/>
  </r>
  <r>
    <x v="1"/>
    <x v="7"/>
    <x v="1"/>
    <x v="85"/>
    <n v="146.19999999999999"/>
    <n v="167.6"/>
    <n v="153.1"/>
    <n v="150.69999999999999"/>
    <n v="127.4"/>
    <n v="143.1"/>
    <n v="181.7"/>
    <n v="139.6"/>
    <n v="114.6"/>
    <n v="150.4"/>
    <n v="131.5"/>
    <n v="159"/>
    <n v="151.69999999999999"/>
    <n v="1916.6"/>
    <n v="147.30000000000001"/>
    <n v="133.5"/>
    <n v="145.19999999999999"/>
    <n v="426"/>
    <n v="154.80000000000001"/>
    <n v="138.9"/>
    <n v="138.9"/>
    <n v="154.80000000000001"/>
    <n v="140.4"/>
    <n v="295.20000000000005"/>
    <n v="144.4"/>
    <n v="144.4"/>
    <n v="125.2"/>
    <n v="125.2"/>
    <n v="152.19999999999999"/>
    <n v="152.19999999999999"/>
    <n v="172"/>
    <n v="143.5"/>
    <n v="315.5"/>
    <n v="137.69999999999999"/>
    <n v="138.4"/>
    <n v="138.05000000000001"/>
    <n v="147.69999999999999"/>
  </r>
  <r>
    <x v="2"/>
    <x v="7"/>
    <x v="1"/>
    <x v="85"/>
    <n v="144.80000000000001"/>
    <n v="167.5"/>
    <n v="151.80000000000001"/>
    <n v="150.80000000000001"/>
    <n v="131.4"/>
    <n v="141.80000000000001"/>
    <n v="170.7"/>
    <n v="141.1"/>
    <n v="113.6"/>
    <n v="152"/>
    <n v="136.5"/>
    <n v="159.1"/>
    <n v="150.5"/>
    <n v="1911.6"/>
    <n v="150.80000000000001"/>
    <n v="141.69999999999999"/>
    <n v="149.5"/>
    <n v="442"/>
    <n v="154.80000000000001"/>
    <n v="147.19999999999999"/>
    <n v="147.19999999999999"/>
    <n v="154.80000000000001"/>
    <n v="146.4"/>
    <n v="301.20000000000005"/>
    <n v="151.69999999999999"/>
    <n v="151.69999999999999"/>
    <n v="130.30000000000001"/>
    <n v="130.30000000000001"/>
    <n v="156.19999999999999"/>
    <n v="156.19999999999999"/>
    <n v="170.1"/>
    <n v="143.4"/>
    <n v="313.5"/>
    <n v="143.19999999999999"/>
    <n v="143.6"/>
    <n v="143.39999999999998"/>
    <n v="149.1"/>
  </r>
  <r>
    <x v="0"/>
    <x v="7"/>
    <x v="2"/>
    <x v="86"/>
    <n v="144.4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48.19999999999999"/>
    <n v="1894.5999999999997"/>
    <n v="153.4"/>
    <n v="147.6"/>
    <n v="152.5"/>
    <n v="453.5"/>
    <m/>
    <n v="153.4"/>
    <n v="153.4"/>
    <n v="154.5"/>
    <n v="151.5"/>
    <n v="306"/>
    <n v="156.69999999999999"/>
    <n v="156.69999999999999"/>
    <n v="135.80000000000001"/>
    <n v="135.80000000000001"/>
    <n v="161.19999999999999"/>
    <n v="161.19999999999999"/>
    <n v="170.5"/>
    <n v="145.1"/>
    <n v="315.60000000000002"/>
    <n v="151.19999999999999"/>
    <n v="148.6"/>
    <n v="149.89999999999998"/>
    <n v="149.80000000000001"/>
  </r>
  <r>
    <x v="1"/>
    <x v="7"/>
    <x v="2"/>
    <x v="86"/>
    <n v="146.5"/>
    <n v="167.5"/>
    <n v="148.9"/>
    <n v="151.1"/>
    <n v="127.5"/>
    <n v="143.30000000000001"/>
    <n v="167"/>
    <n v="139.69999999999999"/>
    <n v="114.4"/>
    <n v="151.5"/>
    <n v="131.9"/>
    <n v="159.1"/>
    <n v="150.1"/>
    <n v="1898.5"/>
    <n v="147.69999999999999"/>
    <n v="133.80000000000001"/>
    <n v="145.6"/>
    <n v="427.1"/>
    <n v="154.5"/>
    <n v="141.4"/>
    <n v="141.4"/>
    <n v="154.5"/>
    <n v="140.80000000000001"/>
    <n v="295.3"/>
    <n v="145"/>
    <n v="145"/>
    <n v="124.6"/>
    <n v="124.6"/>
    <n v="152.5"/>
    <n v="152.5"/>
    <n v="173.3"/>
    <n v="145.30000000000001"/>
    <n v="318.60000000000002"/>
    <n v="137.9"/>
    <n v="138.69999999999999"/>
    <n v="138.30000000000001"/>
    <n v="147.30000000000001"/>
  </r>
  <r>
    <x v="2"/>
    <x v="7"/>
    <x v="2"/>
    <x v="86"/>
    <n v="145.1"/>
    <n v="167"/>
    <n v="148.1"/>
    <n v="151.5"/>
    <n v="131.19999999999999"/>
    <n v="142.5"/>
    <n v="157.30000000000001"/>
    <n v="141.1"/>
    <n v="113.2"/>
    <n v="153.19999999999999"/>
    <n v="136.69999999999999"/>
    <n v="159.6"/>
    <n v="148.9"/>
    <n v="1895.4"/>
    <n v="151.19999999999999"/>
    <n v="141.9"/>
    <n v="149.80000000000001"/>
    <n v="442.90000000000003"/>
    <n v="154.5"/>
    <n v="148.9"/>
    <n v="148.9"/>
    <n v="154.5"/>
    <n v="146.4"/>
    <n v="300.89999999999998"/>
    <n v="152.30000000000001"/>
    <n v="152.30000000000001"/>
    <n v="129.9"/>
    <n v="129.9"/>
    <n v="156.1"/>
    <n v="156.1"/>
    <n v="171.2"/>
    <n v="145.19999999999999"/>
    <n v="316.39999999999998"/>
    <n v="143.69999999999999"/>
    <n v="143.80000000000001"/>
    <n v="143.75"/>
    <n v="148.6"/>
  </r>
  <r>
    <x v="0"/>
    <x v="7"/>
    <x v="3"/>
    <x v="87"/>
    <n v="147.19999999999999"/>
    <n v="167.1"/>
    <n v="146.9"/>
    <n v="155.6"/>
    <n v="137.1"/>
    <n v="147.30000000000001"/>
    <n v="162.69999999999999"/>
    <n v="150.19999999999999"/>
    <n v="119.8"/>
    <n v="158.69999999999999"/>
    <n v="139.19999999999999"/>
    <n v="159.56666666666669"/>
    <n v="150.1"/>
    <n v="1941.4666666666667"/>
    <n v="150.76666666666668"/>
    <n v="141.1"/>
    <n v="149.30000000000001"/>
    <n v="441.16666666666669"/>
    <m/>
    <n v="148.4"/>
    <n v="148.4"/>
    <n v="155.6"/>
    <n v="146.23333333333335"/>
    <n v="301.83333333333337"/>
    <n v="154.30000000000001"/>
    <n v="154.30000000000001"/>
    <n v="130.1"/>
    <n v="130.1"/>
    <n v="156.6"/>
    <n v="156.6"/>
    <n v="171.66666666666666"/>
    <n v="145.19999999999999"/>
    <n v="316.86666666666667"/>
    <n v="144.26666666666668"/>
    <n v="143.69999999999999"/>
    <n v="143.98333333333335"/>
    <n v="148.56666666666669"/>
  </r>
  <r>
    <x v="1"/>
    <x v="7"/>
    <x v="3"/>
    <x v="87"/>
    <n v="151.80000000000001"/>
    <n v="167.20000000000002"/>
    <n v="151.9"/>
    <n v="155.5"/>
    <n v="131.6"/>
    <n v="152.9"/>
    <n v="180"/>
    <n v="150.80000000000001"/>
    <n v="121.2"/>
    <n v="154"/>
    <n v="133.5"/>
    <n v="159.42222222222222"/>
    <n v="153.5"/>
    <n v="1963.3222222222223"/>
    <n v="149.88888888888889"/>
    <n v="138.93333333333337"/>
    <n v="148.23333333333332"/>
    <n v="437.05555555555554"/>
    <n v="155.6"/>
    <n v="137.1"/>
    <n v="137.1"/>
    <n v="155.6"/>
    <n v="144.47777777777779"/>
    <n v="300.07777777777778"/>
    <n v="144.80000000000001"/>
    <n v="144.80000000000001"/>
    <n v="128.20000000000002"/>
    <n v="128.20000000000002"/>
    <n v="155.06666666666669"/>
    <n v="155.06666666666669"/>
    <n v="172.05555555555554"/>
    <n v="145.23333333333332"/>
    <n v="317.28888888888889"/>
    <n v="141.95555555555555"/>
    <n v="142.06666666666666"/>
    <n v="142.01111111111112"/>
    <n v="148.15555555555557"/>
  </r>
  <r>
    <x v="2"/>
    <x v="7"/>
    <x v="3"/>
    <x v="87"/>
    <n v="148.69999999999999"/>
    <n v="167.10000000000002"/>
    <n v="148.80000000000001"/>
    <n v="155.6"/>
    <n v="135.1"/>
    <n v="149.9"/>
    <n v="168.6"/>
    <n v="150.4"/>
    <n v="120.3"/>
    <n v="157.1"/>
    <n v="136.80000000000001"/>
    <n v="159.52962962962962"/>
    <n v="151.4"/>
    <n v="1949.3296296296296"/>
    <n v="150.61851851851853"/>
    <n v="140.64444444444447"/>
    <n v="149.11111111111111"/>
    <n v="440.37407407407409"/>
    <n v="155.6"/>
    <n v="144.1"/>
    <n v="144.1"/>
    <n v="155.6"/>
    <n v="145.7037037037037"/>
    <n v="301.30370370370372"/>
    <n v="150.69999999999999"/>
    <n v="150.69999999999999"/>
    <n v="129.4"/>
    <n v="129.4"/>
    <n v="155.92222222222222"/>
    <n v="155.92222222222222"/>
    <n v="171.64074074074074"/>
    <n v="145.21111111111111"/>
    <n v="316.85185185185185"/>
    <n v="143.3074074074074"/>
    <n v="143.1888888888889"/>
    <n v="143.24814814814815"/>
    <n v="148.44074074074075"/>
  </r>
  <r>
    <x v="0"/>
    <x v="7"/>
    <x v="4"/>
    <x v="88"/>
    <n v="149.23333333333332"/>
    <n v="167.13333333333335"/>
    <n v="149.20000000000002"/>
    <n v="155.56666666666669"/>
    <n v="134.6"/>
    <n v="150.03333333333333"/>
    <n v="170.43333333333331"/>
    <n v="150.46666666666667"/>
    <n v="120.43333333333334"/>
    <n v="156.6"/>
    <n v="136.5"/>
    <n v="159.50617283950621"/>
    <n v="151.66666666666666"/>
    <n v="1951.372839506173"/>
    <n v="150.42469135802469"/>
    <n v="140.22592592592594"/>
    <n v="148.88148148148147"/>
    <n v="439.53209876543212"/>
    <m/>
    <n v="143.20000000000002"/>
    <n v="143.20000000000002"/>
    <n v="0"/>
    <n v="145.47160493827161"/>
    <n v="145.47160493827161"/>
    <n v="149.93333333333334"/>
    <n v="149.93333333333334"/>
    <n v="129.23333333333335"/>
    <n v="129.23333333333335"/>
    <n v="155.86296296296297"/>
    <n v="155.86296296296297"/>
    <n v="171.78765432098763"/>
    <n v="145.21481481481479"/>
    <n v="317.00246913580241"/>
    <n v="143.17654320987654"/>
    <n v="142.98518518518517"/>
    <n v="143.08086419753084"/>
    <n v="148.38765432098768"/>
  </r>
  <r>
    <x v="1"/>
    <x v="7"/>
    <x v="4"/>
    <x v="88"/>
    <n v="149.91111111111113"/>
    <n v="167.14444444444447"/>
    <n v="149.9666666666667"/>
    <n v="155.55555555555557"/>
    <n v="133.76666666666665"/>
    <n v="150.94444444444446"/>
    <n v="173.01111111111109"/>
    <n v="150.55555555555557"/>
    <n v="120.64444444444445"/>
    <n v="155.9"/>
    <n v="135.6"/>
    <n v="159.48600823045271"/>
    <n v="152.18888888888887"/>
    <n v="1954.6748971193417"/>
    <n v="150.31069958847738"/>
    <n v="139.9345679012346"/>
    <n v="148.74197530864197"/>
    <n v="438.98724279835392"/>
    <m/>
    <n v="141.46666666666667"/>
    <n v="141.46666666666667"/>
    <n v="0"/>
    <n v="145.21769547325104"/>
    <n v="145.21769547325104"/>
    <n v="148.47777777777779"/>
    <n v="148.47777777777779"/>
    <n v="128.94444444444446"/>
    <n v="128.94444444444446"/>
    <n v="155.61728395061729"/>
    <n v="155.61728395061729"/>
    <n v="171.82798353909462"/>
    <n v="145.21975308641973"/>
    <n v="317.04773662551435"/>
    <n v="142.81316872427985"/>
    <n v="142.74691358024691"/>
    <n v="142.78004115226338"/>
    <n v="148.32798353909467"/>
  </r>
  <r>
    <x v="2"/>
    <x v="7"/>
    <x v="4"/>
    <x v="88"/>
    <n v="149.28148148148148"/>
    <n v="167.12592592592594"/>
    <n v="149.32222222222222"/>
    <n v="155.5740740740741"/>
    <n v="134.48888888888888"/>
    <n v="150.2925925925926"/>
    <n v="170.68148148148146"/>
    <n v="150.47407407407408"/>
    <n v="120.45925925925927"/>
    <n v="156.53333333333333"/>
    <n v="136.29999999999998"/>
    <n v="159.50727023319618"/>
    <n v="151.75185185185185"/>
    <n v="1951.7924554183812"/>
    <n v="150.45130315500685"/>
    <n v="140.26831275720167"/>
    <n v="148.91152263374485"/>
    <n v="439.63113854595338"/>
    <m/>
    <n v="142.92222222222222"/>
    <n v="142.92222222222222"/>
    <n v="0"/>
    <n v="145.46433470507546"/>
    <n v="145.46433470507546"/>
    <n v="149.7037037037037"/>
    <n v="149.7037037037037"/>
    <n v="129.1925925925926"/>
    <n v="129.1925925925926"/>
    <n v="155.80082304526749"/>
    <n v="155.80082304526749"/>
    <n v="171.75212620027432"/>
    <n v="145.21522633744851"/>
    <n v="316.96735253772283"/>
    <n v="143.09903978052125"/>
    <n v="142.9736625514403"/>
    <n v="143.03635116598076"/>
    <n v="148.3854595336077"/>
  </r>
  <r>
    <x v="0"/>
    <x v="7"/>
    <x v="5"/>
    <x v="89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951"/>
    <n v="154.69999999999999"/>
    <n v="150"/>
    <n v="154.1"/>
    <n v="458.79999999999995"/>
    <m/>
    <n v="144.9"/>
    <n v="144.9"/>
    <n v="154.69999999999999"/>
    <n v="151.69999999999999"/>
    <n v="306.39999999999998"/>
    <n v="158.19999999999999"/>
    <n v="158.19999999999999"/>
    <n v="141.4"/>
    <n v="141.4"/>
    <n v="161.80000000000001"/>
    <n v="161.80000000000001"/>
    <n v="182.4"/>
    <n v="151.19999999999999"/>
    <n v="333.6"/>
    <n v="153.19999999999999"/>
    <n v="151.69999999999999"/>
    <n v="152.44999999999999"/>
    <n v="152.69999999999999"/>
  </r>
  <r>
    <x v="1"/>
    <x v="7"/>
    <x v="5"/>
    <x v="89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994.9999999999998"/>
    <n v="149.1"/>
    <n v="136.6"/>
    <n v="147.19999999999999"/>
    <n v="432.9"/>
    <n v="154.69999999999999"/>
    <n v="137.1"/>
    <n v="137.1"/>
    <n v="154.69999999999999"/>
    <n v="140.4"/>
    <n v="295.10000000000002"/>
    <n v="148.1"/>
    <n v="148.1"/>
    <n v="129.30000000000001"/>
    <n v="129.30000000000001"/>
    <n v="152.5"/>
    <n v="152.5"/>
    <n v="186.7"/>
    <n v="152.19999999999999"/>
    <n v="338.9"/>
    <n v="144.5"/>
    <n v="142"/>
    <n v="143.25"/>
    <n v="150.80000000000001"/>
  </r>
  <r>
    <x v="2"/>
    <x v="7"/>
    <x v="5"/>
    <x v="89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966.8000000000002"/>
    <n v="152.5"/>
    <n v="144.4"/>
    <n v="151.4"/>
    <n v="448.29999999999995"/>
    <n v="154.69999999999999"/>
    <n v="141.9"/>
    <n v="141.9"/>
    <n v="154.69999999999999"/>
    <n v="146.4"/>
    <n v="301.10000000000002"/>
    <n v="154.4"/>
    <n v="154.4"/>
    <n v="135"/>
    <n v="135"/>
    <n v="156.4"/>
    <n v="156.4"/>
    <n v="183.5"/>
    <n v="151.6"/>
    <n v="335.1"/>
    <n v="148.30000000000001"/>
    <n v="147"/>
    <n v="147.65"/>
    <n v="151.80000000000001"/>
  </r>
  <r>
    <x v="0"/>
    <x v="7"/>
    <x v="6"/>
    <x v="90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951"/>
    <n v="154.69999999999999"/>
    <n v="150"/>
    <n v="154.1"/>
    <n v="458.79999999999995"/>
    <m/>
    <n v="144.9"/>
    <n v="144.9"/>
    <n v="154.69999999999999"/>
    <n v="151.69999999999999"/>
    <n v="306.39999999999998"/>
    <n v="158.19999999999999"/>
    <n v="158.19999999999999"/>
    <n v="141.4"/>
    <n v="141.4"/>
    <n v="161.80000000000001"/>
    <n v="161.80000000000001"/>
    <n v="182.4"/>
    <n v="151.19999999999999"/>
    <n v="333.6"/>
    <n v="153.19999999999999"/>
    <n v="151.69999999999999"/>
    <n v="152.44999999999999"/>
    <n v="152.69999999999999"/>
  </r>
  <r>
    <x v="1"/>
    <x v="7"/>
    <x v="6"/>
    <x v="90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994.9999999999998"/>
    <n v="149.1"/>
    <n v="136.6"/>
    <n v="147.19999999999999"/>
    <n v="432.9"/>
    <n v="154.69999999999999"/>
    <n v="137.1"/>
    <n v="137.1"/>
    <n v="154.69999999999999"/>
    <n v="140.4"/>
    <n v="295.10000000000002"/>
    <n v="148.1"/>
    <n v="148.1"/>
    <n v="129.30000000000001"/>
    <n v="129.30000000000001"/>
    <n v="152.5"/>
    <n v="152.5"/>
    <n v="186.7"/>
    <n v="152.19999999999999"/>
    <n v="338.9"/>
    <n v="144.5"/>
    <n v="142"/>
    <n v="143.25"/>
    <n v="150.80000000000001"/>
  </r>
  <r>
    <x v="2"/>
    <x v="7"/>
    <x v="6"/>
    <x v="90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966.8000000000002"/>
    <n v="152.5"/>
    <n v="144.4"/>
    <n v="151.4"/>
    <n v="448.29999999999995"/>
    <n v="154.69999999999999"/>
    <n v="141.9"/>
    <n v="141.9"/>
    <n v="154.69999999999999"/>
    <n v="146.4"/>
    <n v="301.10000000000002"/>
    <n v="154.4"/>
    <n v="154.4"/>
    <n v="135"/>
    <n v="135"/>
    <n v="156.4"/>
    <n v="156.4"/>
    <n v="183.5"/>
    <n v="151.6"/>
    <n v="335.1"/>
    <n v="148.30000000000001"/>
    <n v="147"/>
    <n v="147.65"/>
    <n v="151.80000000000001"/>
  </r>
  <r>
    <x v="0"/>
    <x v="7"/>
    <x v="7"/>
    <x v="91"/>
    <n v="147.6"/>
    <n v="187.2"/>
    <n v="148.4"/>
    <n v="153.30000000000001"/>
    <n v="139.80000000000001"/>
    <n v="146.9"/>
    <n v="171"/>
    <n v="149.9"/>
    <n v="114.2"/>
    <n v="160"/>
    <n v="143.5"/>
    <n v="161.5"/>
    <n v="155.30000000000001"/>
    <n v="1978.6"/>
    <n v="155.1"/>
    <n v="149.30000000000001"/>
    <n v="154.30000000000001"/>
    <n v="458.7"/>
    <m/>
    <n v="145.80000000000001"/>
    <n v="145.80000000000001"/>
    <n v="155.5"/>
    <n v="151.9"/>
    <n v="307.39999999999998"/>
    <n v="158.80000000000001"/>
    <n v="158.80000000000001"/>
    <n v="143.6"/>
    <n v="143.6"/>
    <n v="162.69999999999999"/>
    <n v="162.69999999999999"/>
    <n v="180.9"/>
    <n v="153.6"/>
    <n v="334.5"/>
    <n v="152.19999999999999"/>
    <n v="153"/>
    <n v="152.6"/>
    <n v="154.69999999999999"/>
  </r>
  <r>
    <x v="1"/>
    <x v="7"/>
    <x v="7"/>
    <x v="91"/>
    <n v="151.6"/>
    <n v="197.8"/>
    <n v="154.5"/>
    <n v="153.4"/>
    <n v="133.4"/>
    <n v="154.5"/>
    <n v="191.9"/>
    <n v="151.30000000000001"/>
    <n v="116.8"/>
    <n v="160"/>
    <n v="136.5"/>
    <n v="163.30000000000001"/>
    <n v="159.9"/>
    <n v="2024.8999999999999"/>
    <n v="150"/>
    <n v="135.19999999999999"/>
    <n v="147.80000000000001"/>
    <n v="433"/>
    <n v="155.5"/>
    <n v="138.30000000000001"/>
    <n v="138.30000000000001"/>
    <n v="155.5"/>
    <n v="144.5"/>
    <n v="300"/>
    <n v="148.69999999999999"/>
    <n v="148.69999999999999"/>
    <n v="133.9"/>
    <n v="133.9"/>
    <n v="155.5"/>
    <n v="155.5"/>
    <n v="187.2"/>
    <n v="155.19999999999999"/>
    <n v="342.4"/>
    <n v="141.19999999999999"/>
    <n v="144.80000000000001"/>
    <n v="143"/>
    <n v="152.9"/>
  </r>
  <r>
    <x v="2"/>
    <x v="7"/>
    <x v="7"/>
    <x v="91"/>
    <n v="148.9"/>
    <n v="190.9"/>
    <n v="150.80000000000001"/>
    <n v="153.30000000000001"/>
    <n v="137.4"/>
    <n v="150.4"/>
    <n v="178.1"/>
    <n v="150.4"/>
    <n v="115.1"/>
    <n v="160"/>
    <n v="140.6"/>
    <n v="162.30000000000001"/>
    <n v="157"/>
    <n v="1995.1999999999998"/>
    <n v="153.1"/>
    <n v="143.4"/>
    <n v="151.69999999999999"/>
    <n v="448.2"/>
    <n v="155.5"/>
    <n v="143"/>
    <n v="143"/>
    <n v="155.5"/>
    <n v="148.4"/>
    <n v="303.89999999999998"/>
    <n v="155"/>
    <n v="155"/>
    <n v="138.5"/>
    <n v="138.5"/>
    <n v="158.5"/>
    <n v="158.5"/>
    <n v="182.6"/>
    <n v="154.30000000000001"/>
    <n v="336.9"/>
    <n v="146"/>
    <n v="149"/>
    <n v="147.5"/>
    <n v="153.9"/>
  </r>
  <r>
    <x v="0"/>
    <x v="7"/>
    <x v="8"/>
    <x v="92"/>
    <n v="146.9"/>
    <n v="183.9"/>
    <n v="149.5"/>
    <n v="153.4"/>
    <n v="140.4"/>
    <n v="147"/>
    <n v="178.8"/>
    <n v="149.30000000000001"/>
    <n v="115.1"/>
    <n v="160"/>
    <n v="145.4"/>
    <n v="161.6"/>
    <n v="156.1"/>
    <n v="1987.3999999999999"/>
    <n v="155.4"/>
    <n v="149.9"/>
    <n v="154.6"/>
    <n v="459.9"/>
    <m/>
    <n v="146.4"/>
    <n v="146.4"/>
    <n v="156.30000000000001"/>
    <n v="151.6"/>
    <n v="307.89999999999998"/>
    <n v="159.1"/>
    <n v="159.1"/>
    <n v="144.6"/>
    <n v="144.6"/>
    <n v="161.1"/>
    <n v="161.1"/>
    <n v="182.9"/>
    <n v="157.4"/>
    <n v="340.3"/>
    <n v="152.80000000000001"/>
    <n v="153.69999999999999"/>
    <n v="153.25"/>
    <n v="155.4"/>
  </r>
  <r>
    <x v="1"/>
    <x v="7"/>
    <x v="8"/>
    <x v="92"/>
    <n v="151.5"/>
    <n v="193.1"/>
    <n v="157.30000000000001"/>
    <n v="153.9"/>
    <n v="134.4"/>
    <n v="155.4"/>
    <n v="202"/>
    <n v="150.80000000000001"/>
    <n v="118.9"/>
    <n v="160.9"/>
    <n v="137.69999999999999"/>
    <n v="164.4"/>
    <n v="161.30000000000001"/>
    <n v="2041.6000000000001"/>
    <n v="150.19999999999999"/>
    <n v="136.30000000000001"/>
    <n v="148.1"/>
    <n v="434.6"/>
    <n v="156.30000000000001"/>
    <n v="137.19999999999999"/>
    <n v="137.19999999999999"/>
    <n v="156.30000000000001"/>
    <n v="145.4"/>
    <n v="301.70000000000005"/>
    <n v="150"/>
    <n v="150"/>
    <n v="135.1"/>
    <n v="135.1"/>
    <n v="154.9"/>
    <n v="154.9"/>
    <n v="188.7"/>
    <n v="159.80000000000001"/>
    <n v="348.5"/>
    <n v="141.80000000000001"/>
    <n v="146"/>
    <n v="143.9"/>
    <n v="154"/>
  </r>
  <r>
    <x v="2"/>
    <x v="7"/>
    <x v="8"/>
    <x v="92"/>
    <n v="148.4"/>
    <n v="187.1"/>
    <n v="152.5"/>
    <n v="153.6"/>
    <n v="138.19999999999999"/>
    <n v="150.9"/>
    <n v="186.7"/>
    <n v="149.80000000000001"/>
    <n v="116.4"/>
    <n v="160.30000000000001"/>
    <n v="142.19999999999999"/>
    <n v="162.9"/>
    <n v="158"/>
    <n v="2007"/>
    <n v="153.4"/>
    <n v="144.30000000000001"/>
    <n v="152"/>
    <n v="449.70000000000005"/>
    <n v="156.30000000000001"/>
    <n v="142.9"/>
    <n v="142.9"/>
    <n v="156.30000000000001"/>
    <n v="148.69999999999999"/>
    <n v="305"/>
    <n v="155.6"/>
    <n v="155.6"/>
    <n v="139.6"/>
    <n v="139.6"/>
    <n v="157.5"/>
    <n v="157.5"/>
    <n v="184.4"/>
    <n v="158.4"/>
    <n v="342.8"/>
    <n v="146.6"/>
    <n v="150"/>
    <n v="148.30000000000001"/>
    <n v="154.69999999999999"/>
  </r>
  <r>
    <x v="0"/>
    <x v="7"/>
    <x v="9"/>
    <x v="93"/>
    <n v="146"/>
    <n v="186.3"/>
    <n v="159.19999999999999"/>
    <n v="153.6"/>
    <n v="142.6"/>
    <n v="147.19999999999999"/>
    <n v="200.6"/>
    <n v="150.30000000000001"/>
    <n v="115.3"/>
    <n v="160.9"/>
    <n v="147.4"/>
    <n v="161.9"/>
    <n v="159.6"/>
    <n v="2030.9"/>
    <n v="155.69999999999999"/>
    <n v="150.6"/>
    <n v="155"/>
    <n v="461.29999999999995"/>
    <m/>
    <n v="146.80000000000001"/>
    <n v="146.80000000000001"/>
    <n v="156.5"/>
    <n v="152"/>
    <n v="308.5"/>
    <n v="159.5"/>
    <n v="159.5"/>
    <n v="146.4"/>
    <n v="146.4"/>
    <n v="162.5"/>
    <n v="162.5"/>
    <n v="182.7"/>
    <n v="156.19999999999999"/>
    <n v="338.9"/>
    <n v="152.4"/>
    <n v="154.30000000000001"/>
    <n v="153.35000000000002"/>
    <n v="157.5"/>
  </r>
  <r>
    <x v="1"/>
    <x v="7"/>
    <x v="9"/>
    <x v="93"/>
    <n v="150.6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64.4"/>
    <n v="2080.1999999999998"/>
    <n v="150.5"/>
    <n v="136.1"/>
    <n v="148.30000000000001"/>
    <n v="434.90000000000003"/>
    <n v="156.5"/>
    <n v="137.1"/>
    <n v="137.1"/>
    <n v="156.5"/>
    <n v="145.1"/>
    <n v="301.60000000000002"/>
    <n v="151"/>
    <n v="151"/>
    <n v="135.4"/>
    <n v="135.4"/>
    <n v="155.69999999999999"/>
    <n v="155.69999999999999"/>
    <n v="188.7"/>
    <n v="158.1"/>
    <n v="346.79999999999995"/>
    <n v="142"/>
    <n v="146.19999999999999"/>
    <n v="144.1"/>
    <n v="155.19999999999999"/>
  </r>
  <r>
    <x v="2"/>
    <x v="7"/>
    <x v="9"/>
    <x v="93"/>
    <n v="147.5"/>
    <n v="188.9"/>
    <n v="161.4"/>
    <n v="153.6"/>
    <n v="140.1"/>
    <n v="151.19999999999999"/>
    <n v="209.2"/>
    <n v="150.9"/>
    <n v="116.2"/>
    <n v="161"/>
    <n v="144"/>
    <n v="163.19999999999999"/>
    <n v="161.4"/>
    <n v="2048.6000000000004"/>
    <n v="153.69999999999999"/>
    <n v="144.6"/>
    <n v="152.30000000000001"/>
    <n v="450.59999999999997"/>
    <n v="156.5"/>
    <n v="143.1"/>
    <n v="143.1"/>
    <n v="156.5"/>
    <n v="148.69999999999999"/>
    <n v="305.2"/>
    <n v="156.30000000000001"/>
    <n v="156.30000000000001"/>
    <n v="140.6"/>
    <n v="140.6"/>
    <n v="158.5"/>
    <n v="158.5"/>
    <n v="184.3"/>
    <n v="157"/>
    <n v="341.3"/>
    <n v="146.5"/>
    <n v="150.4"/>
    <n v="148.44999999999999"/>
    <n v="156.4"/>
  </r>
  <r>
    <x v="0"/>
    <x v="7"/>
    <x v="11"/>
    <x v="94"/>
    <n v="145.4"/>
    <n v="188.6"/>
    <n v="171.6"/>
    <n v="153.80000000000001"/>
    <n v="145.4"/>
    <n v="146.5"/>
    <n v="222.2"/>
    <n v="155.9"/>
    <n v="114.9"/>
    <n v="162"/>
    <n v="150"/>
    <n v="162.69999999999999"/>
    <n v="163.4"/>
    <n v="2082.4"/>
    <n v="156.30000000000001"/>
    <n v="151"/>
    <n v="155.5"/>
    <n v="462.8"/>
    <m/>
    <n v="147.5"/>
    <n v="147.5"/>
    <n v="158"/>
    <n v="152.80000000000001"/>
    <n v="310.8"/>
    <n v="160.4"/>
    <n v="160.4"/>
    <n v="146.1"/>
    <n v="146.1"/>
    <n v="161.6"/>
    <n v="161.6"/>
    <n v="183.4"/>
    <n v="156.19999999999999"/>
    <n v="339.6"/>
    <n v="153.6"/>
    <n v="154.5"/>
    <n v="154.05000000000001"/>
    <n v="159.80000000000001"/>
  </r>
  <r>
    <x v="1"/>
    <x v="7"/>
    <x v="11"/>
    <x v="94"/>
    <n v="149.69999999999999"/>
    <n v="195.5"/>
    <n v="176.9"/>
    <n v="153.9"/>
    <n v="138"/>
    <n v="150.5"/>
    <n v="245.3"/>
    <n v="158.69999999999999"/>
    <n v="117.2"/>
    <n v="161.4"/>
    <n v="141.5"/>
    <n v="165.1"/>
    <n v="167"/>
    <n v="2120.6999999999998"/>
    <n v="151.1"/>
    <n v="136.4"/>
    <n v="148.80000000000001"/>
    <n v="436.3"/>
    <n v="158"/>
    <n v="137.30000000000001"/>
    <n v="137.30000000000001"/>
    <n v="158"/>
    <n v="145.1"/>
    <n v="303.10000000000002"/>
    <n v="152"/>
    <n v="152"/>
    <n v="135.19999999999999"/>
    <n v="135.19999999999999"/>
    <n v="156.4"/>
    <n v="156.4"/>
    <n v="188.8"/>
    <n v="157.9"/>
    <n v="346.70000000000005"/>
    <n v="144.4"/>
    <n v="146.6"/>
    <n v="145.5"/>
    <n v="156.69999999999999"/>
  </r>
  <r>
    <x v="2"/>
    <x v="7"/>
    <x v="11"/>
    <x v="94"/>
    <n v="146.80000000000001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2095.6"/>
    <n v="154.30000000000001"/>
    <n v="144.9"/>
    <n v="152.80000000000001"/>
    <n v="452.00000000000006"/>
    <n v="158"/>
    <n v="143.6"/>
    <n v="143.6"/>
    <n v="158"/>
    <n v="149.19999999999999"/>
    <n v="307.2"/>
    <n v="157.19999999999999"/>
    <n v="157.19999999999999"/>
    <n v="140.4"/>
    <n v="140.4"/>
    <n v="158.6"/>
    <n v="158.6"/>
    <n v="184.8"/>
    <n v="156.9"/>
    <n v="341.70000000000005"/>
    <n v="148.4"/>
    <n v="150.69999999999999"/>
    <n v="149.55000000000001"/>
    <n v="158.4"/>
  </r>
  <r>
    <x v="0"/>
    <x v="7"/>
    <x v="12"/>
    <x v="95"/>
    <n v="144.6"/>
    <n v="188.5"/>
    <n v="173.4"/>
    <n v="154"/>
    <n v="150"/>
    <n v="145.9"/>
    <n v="225.2"/>
    <n v="159.5"/>
    <n v="114.4"/>
    <n v="163.5"/>
    <n v="153.4"/>
    <n v="163.6"/>
    <n v="164.5"/>
    <n v="2100.5"/>
    <n v="157"/>
    <n v="151.6"/>
    <n v="156.30000000000001"/>
    <n v="464.90000000000003"/>
    <m/>
    <n v="148.69999999999999"/>
    <n v="148.69999999999999"/>
    <n v="158.4"/>
    <n v="153.4"/>
    <n v="311.8"/>
    <n v="161.6"/>
    <n v="161.6"/>
    <n v="146.4"/>
    <n v="146.4"/>
    <n v="162.9"/>
    <n v="162.9"/>
    <n v="183.6"/>
    <n v="156.6"/>
    <n v="340.2"/>
    <n v="153.9"/>
    <n v="155.19999999999999"/>
    <n v="154.55000000000001"/>
    <n v="160.69999999999999"/>
  </r>
  <r>
    <x v="1"/>
    <x v="7"/>
    <x v="12"/>
    <x v="95"/>
    <n v="149"/>
    <n v="195.7"/>
    <n v="178.3"/>
    <n v="154.19999999999999"/>
    <n v="140.69999999999999"/>
    <n v="149.69999999999999"/>
    <n v="240.9"/>
    <n v="161.5"/>
    <n v="117.1"/>
    <n v="161.9"/>
    <n v="143.30000000000001"/>
    <n v="166.1"/>
    <n v="167"/>
    <n v="2125.4"/>
    <n v="151.9"/>
    <n v="136.69999999999999"/>
    <n v="149.6"/>
    <n v="438.20000000000005"/>
    <n v="158.4"/>
    <n v="137.9"/>
    <n v="137.9"/>
    <n v="158.4"/>
    <n v="145.5"/>
    <n v="303.89999999999998"/>
    <n v="152.9"/>
    <n v="152.9"/>
    <n v="135.5"/>
    <n v="135.5"/>
    <n v="156.9"/>
    <n v="156.9"/>
    <n v="190.2"/>
    <n v="157.9"/>
    <n v="348.1"/>
    <n v="144.30000000000001"/>
    <n v="146.9"/>
    <n v="145.60000000000002"/>
    <n v="156.9"/>
  </r>
  <r>
    <x v="2"/>
    <x v="7"/>
    <x v="12"/>
    <x v="95"/>
    <n v="146"/>
    <n v="191"/>
    <n v="175.3"/>
    <n v="154.1"/>
    <n v="146.6"/>
    <n v="147.69999999999999"/>
    <n v="230.5"/>
    <n v="160.19999999999999"/>
    <n v="115.3"/>
    <n v="163"/>
    <n v="149.19999999999999"/>
    <n v="164.8"/>
    <n v="165.4"/>
    <n v="2109.1"/>
    <n v="155"/>
    <n v="145.4"/>
    <n v="153.6"/>
    <n v="454"/>
    <n v="158.4"/>
    <n v="144.6"/>
    <n v="144.6"/>
    <n v="158.4"/>
    <n v="149.69999999999999"/>
    <n v="308.10000000000002"/>
    <n v="158.30000000000001"/>
    <n v="158.30000000000001"/>
    <n v="140.69999999999999"/>
    <n v="140.69999999999999"/>
    <n v="159.4"/>
    <n v="159.4"/>
    <n v="185.4"/>
    <n v="157.1"/>
    <n v="342.5"/>
    <n v="148.5"/>
    <n v="151.19999999999999"/>
    <n v="149.85"/>
    <n v="158.9"/>
  </r>
  <r>
    <x v="0"/>
    <x v="8"/>
    <x v="0"/>
    <x v="96"/>
    <n v="143.4"/>
    <n v="187.5"/>
    <n v="173.4"/>
    <n v="154"/>
    <n v="154.80000000000001"/>
    <n v="147"/>
    <n v="187.8"/>
    <n v="159.5"/>
    <n v="113.8"/>
    <n v="164.5"/>
    <n v="156.1"/>
    <n v="164.3"/>
    <n v="159.6"/>
    <n v="2065.6999999999998"/>
    <n v="157.5"/>
    <n v="152.4"/>
    <n v="156.80000000000001"/>
    <n v="466.7"/>
    <m/>
    <n v="150.9"/>
    <n v="150.9"/>
    <n v="157.69999999999999"/>
    <n v="153.9"/>
    <n v="311.60000000000002"/>
    <n v="162.5"/>
    <n v="162.5"/>
    <n v="147.5"/>
    <n v="147.5"/>
    <n v="163.5"/>
    <n v="163.5"/>
    <n v="184.6"/>
    <n v="156.19999999999999"/>
    <n v="340.79999999999995"/>
    <n v="155.1"/>
    <n v="155.9"/>
    <n v="155.5"/>
    <n v="158.5"/>
  </r>
  <r>
    <x v="1"/>
    <x v="8"/>
    <x v="0"/>
    <x v="96"/>
    <n v="148"/>
    <n v="194.8"/>
    <n v="178.4"/>
    <n v="154.4"/>
    <n v="144.1"/>
    <n v="152.6"/>
    <n v="206.8"/>
    <n v="162.1"/>
    <n v="116.3"/>
    <n v="163"/>
    <n v="145.9"/>
    <n v="167.2"/>
    <n v="163.4"/>
    <n v="2097"/>
    <n v="152.5"/>
    <n v="137.30000000000001"/>
    <n v="150.19999999999999"/>
    <n v="440"/>
    <n v="157.69999999999999"/>
    <n v="142.9"/>
    <n v="142.9"/>
    <n v="157.69999999999999"/>
    <n v="145.69999999999999"/>
    <n v="303.39999999999998"/>
    <n v="154.1"/>
    <n v="154.1"/>
    <n v="136.9"/>
    <n v="136.9"/>
    <n v="156.1"/>
    <n v="156.1"/>
    <n v="191.8"/>
    <n v="157.69999999999999"/>
    <n v="349.5"/>
    <n v="145.4"/>
    <n v="147.6"/>
    <n v="146.5"/>
    <n v="156"/>
  </r>
  <r>
    <x v="2"/>
    <x v="8"/>
    <x v="0"/>
    <x v="96"/>
    <n v="144.9"/>
    <n v="190.1"/>
    <n v="175.3"/>
    <n v="154.1"/>
    <n v="150.9"/>
    <n v="149.6"/>
    <n v="194.2"/>
    <n v="160.4"/>
    <n v="114.6"/>
    <n v="164"/>
    <n v="151.80000000000001"/>
    <n v="165.6"/>
    <n v="161"/>
    <n v="2076.5"/>
    <n v="155.5"/>
    <n v="146.1"/>
    <n v="154.19999999999999"/>
    <n v="455.8"/>
    <n v="157.69999999999999"/>
    <n v="147.9"/>
    <n v="147.9"/>
    <n v="157.69999999999999"/>
    <n v="150"/>
    <n v="307.7"/>
    <n v="159.30000000000001"/>
    <n v="159.30000000000001"/>
    <n v="141.9"/>
    <n v="141.9"/>
    <n v="159.19999999999999"/>
    <n v="159.19999999999999"/>
    <n v="186.5"/>
    <n v="156.80000000000001"/>
    <n v="343.3"/>
    <n v="149.6"/>
    <n v="151.9"/>
    <n v="150.75"/>
    <n v="157.30000000000001"/>
  </r>
  <r>
    <x v="0"/>
    <x v="8"/>
    <x v="1"/>
    <x v="97"/>
    <n v="142.80000000000001"/>
    <n v="184"/>
    <n v="168"/>
    <n v="154.4"/>
    <n v="163"/>
    <n v="147.80000000000001"/>
    <n v="149.69999999999999"/>
    <n v="158.30000000000001"/>
    <n v="111.8"/>
    <n v="165"/>
    <n v="160"/>
    <n v="165.8"/>
    <n v="154.69999999999999"/>
    <n v="2025.3"/>
    <n v="159.1"/>
    <n v="153.9"/>
    <n v="158.4"/>
    <n v="471.4"/>
    <m/>
    <n v="154.4"/>
    <n v="154.4"/>
    <n v="159.80000000000001"/>
    <n v="154.80000000000001"/>
    <n v="314.60000000000002"/>
    <n v="164.3"/>
    <n v="164.3"/>
    <n v="150.19999999999999"/>
    <n v="150.19999999999999"/>
    <n v="163.6"/>
    <n v="163.6"/>
    <n v="186.5"/>
    <n v="155.19999999999999"/>
    <n v="341.7"/>
    <n v="157"/>
    <n v="157.19999999999999"/>
    <n v="157.1"/>
    <n v="156.69999999999999"/>
  </r>
  <r>
    <x v="1"/>
    <x v="8"/>
    <x v="1"/>
    <x v="97"/>
    <n v="147.6"/>
    <n v="191.2"/>
    <n v="169.9"/>
    <n v="155.1"/>
    <n v="151.4"/>
    <n v="154"/>
    <n v="180.2"/>
    <n v="159.80000000000001"/>
    <n v="114.9"/>
    <n v="162.5"/>
    <n v="149.19999999999999"/>
    <n v="169.4"/>
    <n v="160.80000000000001"/>
    <n v="2066"/>
    <n v="154.19999999999999"/>
    <n v="138.19999999999999"/>
    <n v="151.80000000000001"/>
    <n v="444.2"/>
    <n v="159.80000000000001"/>
    <n v="149.1"/>
    <n v="149.1"/>
    <n v="159.80000000000001"/>
    <n v="146.5"/>
    <n v="306.3"/>
    <n v="156.30000000000001"/>
    <n v="156.30000000000001"/>
    <n v="140.5"/>
    <n v="140.5"/>
    <n v="156.6"/>
    <n v="156.6"/>
    <n v="193.3"/>
    <n v="156.69999999999999"/>
    <n v="350"/>
    <n v="147.30000000000001"/>
    <n v="149.30000000000001"/>
    <n v="148.30000000000001"/>
    <n v="156.5"/>
  </r>
  <r>
    <x v="2"/>
    <x v="8"/>
    <x v="1"/>
    <x v="97"/>
    <n v="144.30000000000001"/>
    <n v="186.5"/>
    <n v="168.7"/>
    <n v="154.69999999999999"/>
    <n v="158.69999999999999"/>
    <n v="150.69999999999999"/>
    <n v="160"/>
    <n v="158.80000000000001"/>
    <n v="112.8"/>
    <n v="164.2"/>
    <n v="155.5"/>
    <n v="167.5"/>
    <n v="156.9"/>
    <n v="2039.3000000000002"/>
    <n v="157.19999999999999"/>
    <n v="147.4"/>
    <n v="155.80000000000001"/>
    <n v="460.40000000000003"/>
    <n v="159.80000000000001"/>
    <n v="152.4"/>
    <n v="152.4"/>
    <n v="159.80000000000001"/>
    <n v="150.9"/>
    <n v="310.70000000000005"/>
    <n v="161.30000000000001"/>
    <n v="161.30000000000001"/>
    <n v="145.1"/>
    <n v="145.1"/>
    <n v="159.5"/>
    <n v="159.5"/>
    <n v="188.3"/>
    <n v="155.80000000000001"/>
    <n v="344.1"/>
    <n v="151.5"/>
    <n v="153.4"/>
    <n v="152.44999999999999"/>
    <n v="156.6"/>
  </r>
  <r>
    <x v="0"/>
    <x v="8"/>
    <x v="2"/>
    <x v="98"/>
    <n v="142.5"/>
    <n v="189.4"/>
    <n v="163.19999999999999"/>
    <n v="154.5"/>
    <n v="168.2"/>
    <n v="150.5"/>
    <n v="141"/>
    <n v="159.19999999999999"/>
    <n v="111.7"/>
    <n v="164"/>
    <n v="160.6"/>
    <n v="166.4"/>
    <n v="154.5"/>
    <n v="2025.7"/>
    <n v="159.6"/>
    <n v="154.4"/>
    <n v="158.9"/>
    <n v="472.9"/>
    <m/>
    <n v="156"/>
    <n v="156"/>
    <n v="159.9"/>
    <n v="154.80000000000001"/>
    <n v="314.70000000000005"/>
    <n v="164.6"/>
    <n v="164.6"/>
    <n v="151.30000000000001"/>
    <n v="151.30000000000001"/>
    <n v="163.80000000000001"/>
    <n v="163.80000000000001"/>
    <n v="186.1"/>
    <n v="153.1"/>
    <n v="339.2"/>
    <n v="157.80000000000001"/>
    <n v="157.30000000000001"/>
    <n v="157.55000000000001"/>
    <n v="156.69999999999999"/>
  </r>
  <r>
    <x v="1"/>
    <x v="8"/>
    <x v="2"/>
    <x v="98"/>
    <n v="147.5"/>
    <n v="197.5"/>
    <n v="164.7"/>
    <n v="155.6"/>
    <n v="156.4"/>
    <n v="157.30000000000001"/>
    <n v="166.1"/>
    <n v="161.1"/>
    <n v="114.3"/>
    <n v="162.6"/>
    <n v="150.69999999999999"/>
    <n v="170.3"/>
    <n v="160.4"/>
    <n v="2064.4999999999995"/>
    <n v="155.1"/>
    <n v="138.69999999999999"/>
    <n v="152.6"/>
    <n v="446.4"/>
    <n v="159.9"/>
    <n v="154.80000000000001"/>
    <n v="154.80000000000001"/>
    <n v="159.9"/>
    <n v="147.19999999999999"/>
    <n v="307.10000000000002"/>
    <n v="156.9"/>
    <n v="156.9"/>
    <n v="141.69999999999999"/>
    <n v="141.69999999999999"/>
    <n v="157.6"/>
    <n v="157.6"/>
    <n v="193.5"/>
    <n v="154.9"/>
    <n v="348.4"/>
    <n v="148.6"/>
    <n v="150"/>
    <n v="149.30000000000001"/>
    <n v="156.9"/>
  </r>
  <r>
    <x v="2"/>
    <x v="8"/>
    <x v="2"/>
    <x v="98"/>
    <n v="144.1"/>
    <n v="192.2"/>
    <n v="163.80000000000001"/>
    <n v="154.9"/>
    <n v="163.9"/>
    <n v="153.69999999999999"/>
    <n v="149.5"/>
    <n v="159.80000000000001"/>
    <n v="112.6"/>
    <n v="163.5"/>
    <n v="156.5"/>
    <n v="168.2"/>
    <n v="156.69999999999999"/>
    <n v="2039.3999999999999"/>
    <n v="157.80000000000001"/>
    <n v="147.9"/>
    <n v="156.4"/>
    <n v="462.1"/>
    <n v="159.9"/>
    <n v="155.5"/>
    <n v="155.5"/>
    <n v="159.9"/>
    <n v="151.19999999999999"/>
    <n v="311.10000000000002"/>
    <n v="161.69999999999999"/>
    <n v="161.69999999999999"/>
    <n v="146.19999999999999"/>
    <n v="146.19999999999999"/>
    <n v="160.19999999999999"/>
    <n v="160.19999999999999"/>
    <n v="188.1"/>
    <n v="153.80000000000001"/>
    <n v="341.9"/>
    <n v="152.6"/>
    <n v="153.80000000000001"/>
    <n v="153.19999999999999"/>
    <n v="156.80000000000001"/>
  </r>
  <r>
    <x v="0"/>
    <x v="8"/>
    <x v="3"/>
    <x v="99"/>
    <n v="142.69999999999999"/>
    <n v="195.5"/>
    <n v="163.4"/>
    <n v="155"/>
    <n v="175.2"/>
    <n v="160.6"/>
    <n v="135.1"/>
    <n v="161.1"/>
    <n v="112.2"/>
    <n v="164.4"/>
    <n v="161.9"/>
    <n v="166.8"/>
    <n v="155.6"/>
    <n v="2049.5"/>
    <n v="160.69999999999999"/>
    <n v="155.1"/>
    <n v="159.9"/>
    <n v="475.69999999999993"/>
    <m/>
    <n v="156"/>
    <n v="156"/>
    <n v="161.4"/>
    <n v="155.5"/>
    <n v="316.89999999999998"/>
    <n v="165.3"/>
    <n v="165.3"/>
    <n v="151.69999999999999"/>
    <n v="151.69999999999999"/>
    <n v="164.1"/>
    <n v="164.1"/>
    <n v="186.8"/>
    <n v="154.6"/>
    <n v="341.4"/>
    <n v="158.6"/>
    <n v="158"/>
    <n v="158.30000000000001"/>
    <n v="157.6"/>
  </r>
  <r>
    <x v="1"/>
    <x v="8"/>
    <x v="3"/>
    <x v="99"/>
    <n v="147.6"/>
    <n v="202.5"/>
    <n v="166.4"/>
    <n v="156"/>
    <n v="161.4"/>
    <n v="168.8"/>
    <n v="161.6"/>
    <n v="162.80000000000001"/>
    <n v="114.8"/>
    <n v="162.80000000000001"/>
    <n v="151.5"/>
    <n v="171.4"/>
    <n v="162"/>
    <n v="2089.6"/>
    <n v="155.9"/>
    <n v="139.30000000000001"/>
    <n v="153.4"/>
    <n v="448.6"/>
    <n v="161.4"/>
    <n v="154.9"/>
    <n v="154.9"/>
    <n v="161.4"/>
    <n v="147.6"/>
    <n v="309"/>
    <n v="157.5"/>
    <n v="157.5"/>
    <n v="142.1"/>
    <n v="142.1"/>
    <n v="157.6"/>
    <n v="157.6"/>
    <n v="194.4"/>
    <n v="156.6"/>
    <n v="351"/>
    <n v="149.1"/>
    <n v="150.5"/>
    <n v="149.80000000000001"/>
    <n v="158"/>
  </r>
  <r>
    <x v="2"/>
    <x v="8"/>
    <x v="3"/>
    <x v="99"/>
    <n v="144.30000000000001"/>
    <n v="198"/>
    <n v="164.6"/>
    <n v="155.4"/>
    <n v="170.1"/>
    <n v="164.4"/>
    <n v="144.1"/>
    <n v="161.69999999999999"/>
    <n v="113.1"/>
    <n v="163.9"/>
    <n v="157.6"/>
    <n v="168.9"/>
    <n v="158"/>
    <n v="2064.1"/>
    <n v="158.80000000000001"/>
    <n v="148.5"/>
    <n v="157.30000000000001"/>
    <n v="464.6"/>
    <n v="161.4"/>
    <n v="155.6"/>
    <n v="155.6"/>
    <n v="161.4"/>
    <n v="151.80000000000001"/>
    <n v="313.20000000000005"/>
    <n v="162.30000000000001"/>
    <n v="162.30000000000001"/>
    <n v="146.6"/>
    <n v="146.6"/>
    <n v="160.30000000000001"/>
    <n v="160.30000000000001"/>
    <n v="188.8"/>
    <n v="155.4"/>
    <n v="344.20000000000005"/>
    <n v="153.19999999999999"/>
    <n v="154.4"/>
    <n v="153.80000000000001"/>
    <n v="157.80000000000001"/>
  </r>
  <r>
    <x v="0"/>
    <x v="8"/>
    <x v="4"/>
    <x v="100"/>
    <n v="145.1"/>
    <n v="198.5"/>
    <n v="168.6"/>
    <n v="155.80000000000001"/>
    <n v="184.4"/>
    <n v="162.30000000000001"/>
    <n v="138.4"/>
    <n v="165.1"/>
    <n v="114.3"/>
    <n v="169.7"/>
    <n v="164.6"/>
    <n v="169.8"/>
    <n v="158.69999999999999"/>
    <n v="2095.2999999999997"/>
    <n v="165.3"/>
    <n v="160.6"/>
    <n v="164.5"/>
    <n v="490.4"/>
    <m/>
    <n v="161.69999999999999"/>
    <n v="161.69999999999999"/>
    <n v="161.6"/>
    <n v="158.80000000000001"/>
    <n v="320.39999999999998"/>
    <n v="169.1"/>
    <n v="169.1"/>
    <n v="153.19999999999999"/>
    <n v="153.19999999999999"/>
    <n v="167.6"/>
    <n v="167.6"/>
    <n v="189.6"/>
    <n v="159.30000000000001"/>
    <n v="348.9"/>
    <n v="160"/>
    <n v="161.1"/>
    <n v="160.55000000000001"/>
    <n v="161.1"/>
  </r>
  <r>
    <x v="1"/>
    <x v="8"/>
    <x v="4"/>
    <x v="100"/>
    <n v="148.80000000000001"/>
    <n v="204.3"/>
    <n v="173"/>
    <n v="156.5"/>
    <n v="168.8"/>
    <n v="172.5"/>
    <n v="166.5"/>
    <n v="165.9"/>
    <n v="115.9"/>
    <n v="165.2"/>
    <n v="152"/>
    <n v="171.1"/>
    <n v="164.2"/>
    <n v="2124.7000000000003"/>
    <n v="156.5"/>
    <n v="140.19999999999999"/>
    <n v="154.1"/>
    <n v="450.79999999999995"/>
    <n v="161.6"/>
    <n v="155.5"/>
    <n v="155.5"/>
    <n v="161.6"/>
    <n v="150.1"/>
    <n v="311.7"/>
    <n v="160.4"/>
    <n v="160.4"/>
    <n v="145"/>
    <n v="145"/>
    <n v="156.6"/>
    <n v="156.6"/>
    <n v="198.2"/>
    <n v="157.5"/>
    <n v="355.7"/>
    <n v="152.6"/>
    <n v="152.30000000000001"/>
    <n v="152.44999999999999"/>
    <n v="159.5"/>
  </r>
  <r>
    <x v="2"/>
    <x v="8"/>
    <x v="4"/>
    <x v="100"/>
    <n v="146.30000000000001"/>
    <n v="200.5"/>
    <n v="170.3"/>
    <n v="156.1"/>
    <n v="178.7"/>
    <n v="167.1"/>
    <n v="147.9"/>
    <n v="165.4"/>
    <n v="114.8"/>
    <n v="168.2"/>
    <n v="159.30000000000001"/>
    <n v="170.4"/>
    <n v="160.69999999999999"/>
    <n v="2105.7000000000003"/>
    <n v="161.80000000000001"/>
    <n v="152.1"/>
    <n v="160.4"/>
    <n v="474.29999999999995"/>
    <n v="161.6"/>
    <n v="159.4"/>
    <n v="159.4"/>
    <n v="161.6"/>
    <n v="154.69999999999999"/>
    <n v="316.29999999999995"/>
    <n v="165.8"/>
    <n v="165.8"/>
    <n v="148.9"/>
    <n v="148.9"/>
    <n v="161.19999999999999"/>
    <n v="161.19999999999999"/>
    <n v="191.9"/>
    <n v="158.6"/>
    <n v="350.5"/>
    <n v="155.80000000000001"/>
    <n v="156.80000000000001"/>
    <n v="156.30000000000001"/>
    <n v="160.4"/>
  </r>
  <r>
    <x v="0"/>
    <x v="8"/>
    <x v="5"/>
    <x v="101"/>
    <n v="145.6"/>
    <n v="200.1"/>
    <n v="179.3"/>
    <n v="156.1"/>
    <n v="190.4"/>
    <n v="158.6"/>
    <n v="144.69999999999999"/>
    <n v="165.5"/>
    <n v="114.6"/>
    <n v="170"/>
    <n v="165.5"/>
    <n v="171.7"/>
    <n v="160.5"/>
    <n v="2122.6"/>
    <n v="165.3"/>
    <n v="159.9"/>
    <n v="164.6"/>
    <n v="489.80000000000007"/>
    <m/>
    <n v="162.1"/>
    <n v="162.1"/>
    <n v="160.5"/>
    <n v="159.19999999999999"/>
    <n v="319.7"/>
    <n v="169.7"/>
    <n v="169.7"/>
    <n v="154.19999999999999"/>
    <n v="154.19999999999999"/>
    <n v="166.8"/>
    <n v="166.8"/>
    <n v="189.1"/>
    <n v="159.4"/>
    <n v="348.5"/>
    <n v="160.4"/>
    <n v="161.5"/>
    <n v="160.94999999999999"/>
    <n v="162.1"/>
  </r>
  <r>
    <x v="1"/>
    <x v="8"/>
    <x v="5"/>
    <x v="101"/>
    <n v="149.19999999999999"/>
    <n v="205.5"/>
    <n v="182.8"/>
    <n v="156.5"/>
    <n v="172.2"/>
    <n v="171.5"/>
    <n v="176.2"/>
    <n v="166.9"/>
    <n v="116.1"/>
    <n v="165.5"/>
    <n v="152.30000000000001"/>
    <n v="173.3"/>
    <n v="166.2"/>
    <n v="2154.1999999999998"/>
    <n v="157.30000000000001"/>
    <n v="140.5"/>
    <n v="154.80000000000001"/>
    <n v="452.6"/>
    <n v="160.5"/>
    <n v="156.1"/>
    <n v="156.1"/>
    <n v="160.5"/>
    <n v="149.80000000000001"/>
    <n v="310.3"/>
    <n v="160.80000000000001"/>
    <n v="160.80000000000001"/>
    <n v="147.5"/>
    <n v="147.5"/>
    <n v="158.1"/>
    <n v="158.1"/>
    <n v="195.6"/>
    <n v="158"/>
    <n v="353.6"/>
    <n v="150.69999999999999"/>
    <n v="153.4"/>
    <n v="152.05000000000001"/>
    <n v="160.4"/>
  </r>
  <r>
    <x v="2"/>
    <x v="8"/>
    <x v="5"/>
    <x v="101"/>
    <n v="146.69999999999999"/>
    <n v="202"/>
    <n v="180.7"/>
    <n v="156.19999999999999"/>
    <n v="183.7"/>
    <n v="164.6"/>
    <n v="155.4"/>
    <n v="166"/>
    <n v="115.1"/>
    <n v="168.5"/>
    <n v="160"/>
    <n v="172.4"/>
    <n v="162.6"/>
    <n v="2133.9"/>
    <n v="162.19999999999999"/>
    <n v="151.80000000000001"/>
    <n v="160.69999999999999"/>
    <n v="474.7"/>
    <n v="160.5"/>
    <n v="159.80000000000001"/>
    <n v="159.80000000000001"/>
    <n v="160.5"/>
    <n v="154.80000000000001"/>
    <n v="315.3"/>
    <n v="166.3"/>
    <n v="166.3"/>
    <n v="150.69999999999999"/>
    <n v="150.69999999999999"/>
    <n v="161.69999999999999"/>
    <n v="161.69999999999999"/>
    <n v="190.8"/>
    <n v="158.80000000000001"/>
    <n v="349.6"/>
    <n v="154.9"/>
    <n v="157.6"/>
    <n v="156.25"/>
    <n v="161.30000000000001"/>
  </r>
  <r>
    <x v="0"/>
    <x v="8"/>
    <x v="6"/>
    <x v="102"/>
    <n v="145.1"/>
    <n v="204.5"/>
    <n v="180.4"/>
    <n v="157.1"/>
    <n v="188.7"/>
    <n v="157.69999999999999"/>
    <n v="152.80000000000001"/>
    <n v="163.6"/>
    <n v="113.9"/>
    <n v="169.7"/>
    <n v="166.2"/>
    <n v="171"/>
    <n v="161.69999999999999"/>
    <n v="2132.4"/>
    <n v="166"/>
    <n v="161.1"/>
    <n v="165.3"/>
    <n v="492.40000000000003"/>
    <m/>
    <n v="162.5"/>
    <n v="162.5"/>
    <n v="161.5"/>
    <n v="160.30000000000001"/>
    <n v="321.8"/>
    <n v="170.4"/>
    <n v="170.4"/>
    <n v="157.1"/>
    <n v="157.1"/>
    <n v="167.2"/>
    <n v="167.2"/>
    <n v="189.7"/>
    <n v="160.4"/>
    <n v="350.1"/>
    <n v="160.69999999999999"/>
    <n v="162.80000000000001"/>
    <n v="161.75"/>
    <n v="163.19999999999999"/>
  </r>
  <r>
    <x v="1"/>
    <x v="8"/>
    <x v="6"/>
    <x v="102"/>
    <n v="149.1"/>
    <n v="210.9"/>
    <n v="185"/>
    <n v="158.19999999999999"/>
    <n v="170.6"/>
    <n v="170.9"/>
    <n v="186.4"/>
    <n v="164.7"/>
    <n v="115.7"/>
    <n v="165.5"/>
    <n v="153.4"/>
    <n v="173.5"/>
    <n v="167.9"/>
    <n v="2171.8000000000002"/>
    <n v="157.9"/>
    <n v="141.9"/>
    <n v="155.5"/>
    <n v="455.3"/>
    <n v="161.5"/>
    <n v="157.69999999999999"/>
    <n v="157.69999999999999"/>
    <n v="161.5"/>
    <n v="150.69999999999999"/>
    <n v="312.2"/>
    <n v="161.5"/>
    <n v="161.5"/>
    <n v="149.5"/>
    <n v="149.5"/>
    <n v="160.30000000000001"/>
    <n v="160.30000000000001"/>
    <n v="195.5"/>
    <n v="159.6"/>
    <n v="355.1"/>
    <n v="151.19999999999999"/>
    <n v="155"/>
    <n v="153.1"/>
    <n v="161.80000000000001"/>
  </r>
  <r>
    <x v="2"/>
    <x v="8"/>
    <x v="6"/>
    <x v="102"/>
    <n v="146.4"/>
    <n v="206.8"/>
    <n v="182.2"/>
    <n v="157.5"/>
    <n v="182.1"/>
    <n v="163.9"/>
    <n v="164.2"/>
    <n v="164"/>
    <n v="114.5"/>
    <n v="168.3"/>
    <n v="160.9"/>
    <n v="172.2"/>
    <n v="164"/>
    <n v="2147"/>
    <n v="162.80000000000001"/>
    <n v="153.1"/>
    <n v="161.4"/>
    <n v="477.29999999999995"/>
    <n v="161.5"/>
    <n v="160.69999999999999"/>
    <n v="160.69999999999999"/>
    <n v="161.5"/>
    <n v="155.80000000000001"/>
    <n v="317.3"/>
    <n v="167"/>
    <n v="167"/>
    <n v="153.1"/>
    <n v="153.1"/>
    <n v="163.19999999999999"/>
    <n v="163.19999999999999"/>
    <n v="191.2"/>
    <n v="160.1"/>
    <n v="351.29999999999995"/>
    <n v="155.30000000000001"/>
    <n v="159"/>
    <n v="157.15"/>
    <n v="162.5"/>
  </r>
  <r>
    <x v="0"/>
    <x v="8"/>
    <x v="7"/>
    <x v="103"/>
    <n v="144.9"/>
    <n v="202.3"/>
    <n v="176.5"/>
    <n v="157.5"/>
    <n v="190.9"/>
    <n v="155.69999999999999"/>
    <n v="153.9"/>
    <n v="162.80000000000001"/>
    <n v="115.2"/>
    <n v="169.8"/>
    <n v="167.6"/>
    <n v="171.9"/>
    <n v="161.80000000000001"/>
    <n v="2130.8000000000002"/>
    <n v="167"/>
    <n v="162.6"/>
    <n v="166.3"/>
    <n v="495.90000000000003"/>
    <m/>
    <n v="163.1"/>
    <n v="163.1"/>
    <n v="162.1"/>
    <n v="160.9"/>
    <n v="323"/>
    <n v="171.1"/>
    <n v="171.1"/>
    <n v="157.69999999999999"/>
    <n v="157.69999999999999"/>
    <n v="167.5"/>
    <n v="167.5"/>
    <n v="190.2"/>
    <n v="160.30000000000001"/>
    <n v="350.5"/>
    <n v="161.1"/>
    <n v="163.30000000000001"/>
    <n v="162.19999999999999"/>
    <n v="163.6"/>
  </r>
  <r>
    <x v="1"/>
    <x v="8"/>
    <x v="7"/>
    <x v="103"/>
    <n v="149.30000000000001"/>
    <n v="207.4"/>
    <n v="174.1"/>
    <n v="159.19999999999999"/>
    <n v="175"/>
    <n v="161.30000000000001"/>
    <n v="183.3"/>
    <n v="164.5"/>
    <n v="120.4"/>
    <n v="166.2"/>
    <n v="154.80000000000001"/>
    <n v="175.1"/>
    <n v="167.3"/>
    <n v="2157.9"/>
    <n v="159.80000000000001"/>
    <n v="143.6"/>
    <n v="157.30000000000001"/>
    <n v="460.7"/>
    <n v="162.1"/>
    <n v="160.69999999999999"/>
    <n v="160.69999999999999"/>
    <n v="162.1"/>
    <n v="153.19999999999999"/>
    <n v="315.29999999999995"/>
    <n v="162.80000000000001"/>
    <n v="162.80000000000001"/>
    <n v="150.4"/>
    <n v="150.4"/>
    <n v="160.4"/>
    <n v="160.4"/>
    <n v="196.5"/>
    <n v="159.6"/>
    <n v="356.1"/>
    <n v="153.69999999999999"/>
    <n v="156"/>
    <n v="154.85"/>
    <n v="162.30000000000001"/>
  </r>
  <r>
    <x v="2"/>
    <x v="8"/>
    <x v="7"/>
    <x v="103"/>
    <n v="146.6"/>
    <n v="204"/>
    <n v="172.8"/>
    <n v="158.4"/>
    <n v="188"/>
    <n v="156.80000000000001"/>
    <n v="162.19999999999999"/>
    <n v="164.1"/>
    <n v="119.7"/>
    <n v="168.8"/>
    <n v="162.69999999999999"/>
    <n v="173.9"/>
    <n v="164"/>
    <n v="2142"/>
    <n v="164.5"/>
    <n v="155.30000000000001"/>
    <n v="163.19999999999999"/>
    <n v="483"/>
    <n v="162.1"/>
    <n v="162.6"/>
    <n v="162.6"/>
    <n v="162.1"/>
    <n v="157.5"/>
    <n v="319.60000000000002"/>
    <n v="168.4"/>
    <n v="168.4"/>
    <n v="154"/>
    <n v="154"/>
    <n v="163.80000000000001"/>
    <n v="163.80000000000001"/>
    <n v="192.1"/>
    <n v="160"/>
    <n v="352.1"/>
    <n v="157.6"/>
    <n v="160"/>
    <n v="158.80000000000001"/>
    <n v="163.19999999999999"/>
  </r>
  <r>
    <x v="0"/>
    <x v="8"/>
    <x v="8"/>
    <x v="104"/>
    <n v="145.4"/>
    <n v="202.1"/>
    <n v="172"/>
    <n v="158"/>
    <n v="195.5"/>
    <n v="152.69999999999999"/>
    <n v="151.4"/>
    <n v="163.9"/>
    <n v="119.3"/>
    <n v="170.1"/>
    <n v="168.3"/>
    <n v="172.8"/>
    <n v="162.1"/>
    <n v="2133.6"/>
    <n v="167.7"/>
    <n v="163.6"/>
    <n v="167.1"/>
    <n v="498.4"/>
    <m/>
    <n v="163.69999999999999"/>
    <n v="163.69999999999999"/>
    <n v="162.1"/>
    <n v="161.30000000000001"/>
    <n v="323.39999999999998"/>
    <n v="171.9"/>
    <n v="171.9"/>
    <n v="157.80000000000001"/>
    <n v="157.80000000000001"/>
    <n v="168.5"/>
    <n v="168.5"/>
    <n v="190.5"/>
    <n v="160.19999999999999"/>
    <n v="350.7"/>
    <n v="162.69999999999999"/>
    <n v="163.80000000000001"/>
    <n v="163.25"/>
    <n v="164"/>
  </r>
  <r>
    <x v="1"/>
    <x v="8"/>
    <x v="8"/>
    <x v="104"/>
    <n v="149.30000000000001"/>
    <n v="207.4"/>
    <n v="174.1"/>
    <n v="159.1"/>
    <n v="175"/>
    <n v="161.19999999999999"/>
    <n v="183.5"/>
    <n v="164.5"/>
    <n v="120.4"/>
    <n v="166.2"/>
    <n v="154.80000000000001"/>
    <n v="175.1"/>
    <n v="167.3"/>
    <n v="2157.9"/>
    <n v="159.80000000000001"/>
    <n v="143.6"/>
    <n v="157.4"/>
    <n v="460.79999999999995"/>
    <n v="162.1"/>
    <n v="160.80000000000001"/>
    <n v="160.80000000000001"/>
    <n v="162.1"/>
    <n v="153.30000000000001"/>
    <n v="315.39999999999998"/>
    <n v="162.80000000000001"/>
    <n v="162.80000000000001"/>
    <n v="150.5"/>
    <n v="150.5"/>
    <n v="160.30000000000001"/>
    <n v="160.30000000000001"/>
    <n v="196.5"/>
    <n v="159.6"/>
    <n v="356.1"/>
    <n v="153.9"/>
    <n v="156"/>
    <n v="154.94999999999999"/>
    <n v="162.30000000000001"/>
  </r>
  <r>
    <x v="2"/>
    <x v="8"/>
    <x v="8"/>
    <x v="104"/>
    <n v="146.6"/>
    <n v="204"/>
    <n v="172.8"/>
    <n v="158.4"/>
    <n v="188"/>
    <n v="156.69999999999999"/>
    <n v="162.30000000000001"/>
    <n v="164.1"/>
    <n v="119.7"/>
    <n v="168.8"/>
    <n v="162.69999999999999"/>
    <n v="173.9"/>
    <n v="164"/>
    <n v="2142"/>
    <n v="164.6"/>
    <n v="155.30000000000001"/>
    <n v="163.30000000000001"/>
    <n v="483.2"/>
    <n v="162.1"/>
    <n v="162.6"/>
    <n v="162.6"/>
    <n v="162.1"/>
    <n v="157.5"/>
    <n v="319.60000000000002"/>
    <n v="168.4"/>
    <n v="168.4"/>
    <n v="154"/>
    <n v="154"/>
    <n v="163.69999999999999"/>
    <n v="163.69999999999999"/>
    <n v="192.1"/>
    <n v="160"/>
    <n v="352.1"/>
    <n v="157.69999999999999"/>
    <n v="160"/>
    <n v="158.85"/>
    <n v="163.19999999999999"/>
  </r>
  <r>
    <x v="0"/>
    <x v="8"/>
    <x v="9"/>
    <x v="105"/>
    <n v="146.1"/>
    <n v="202.5"/>
    <n v="170.1"/>
    <n v="158.4"/>
    <n v="198.8"/>
    <n v="152.6"/>
    <n v="170.4"/>
    <n v="165.2"/>
    <n v="121.6"/>
    <n v="170.6"/>
    <n v="168.8"/>
    <n v="173.6"/>
    <n v="165.5"/>
    <n v="2164.1999999999998"/>
    <n v="168.9"/>
    <n v="164.8"/>
    <n v="168.3"/>
    <n v="502.00000000000006"/>
    <m/>
    <n v="165.5"/>
    <n v="165.5"/>
    <n v="163.6"/>
    <n v="162"/>
    <n v="325.60000000000002"/>
    <n v="172.5"/>
    <n v="172.5"/>
    <n v="159.5"/>
    <n v="159.5"/>
    <n v="169"/>
    <n v="169"/>
    <n v="191.2"/>
    <n v="161.1"/>
    <n v="352.29999999999995"/>
    <n v="163.19999999999999"/>
    <n v="164.7"/>
    <n v="163.95"/>
    <n v="166.3"/>
  </r>
  <r>
    <x v="1"/>
    <x v="8"/>
    <x v="9"/>
    <x v="105"/>
    <n v="150.1"/>
    <n v="208.4"/>
    <n v="173"/>
    <n v="159.19999999999999"/>
    <n v="176.6"/>
    <n v="159.30000000000001"/>
    <n v="214.4"/>
    <n v="165.3"/>
    <n v="122.5"/>
    <n v="166.8"/>
    <n v="155.4"/>
    <n v="175.9"/>
    <n v="171.5"/>
    <n v="2198.4000000000005"/>
    <n v="160.80000000000001"/>
    <n v="144.4"/>
    <n v="158.30000000000001"/>
    <n v="463.50000000000006"/>
    <n v="163.6"/>
    <n v="162.19999999999999"/>
    <n v="162.19999999999999"/>
    <n v="163.6"/>
    <n v="154.30000000000001"/>
    <n v="317.89999999999998"/>
    <n v="163.5"/>
    <n v="163.5"/>
    <n v="152.19999999999999"/>
    <n v="152.19999999999999"/>
    <n v="160.30000000000001"/>
    <n v="160.30000000000001"/>
    <n v="197"/>
    <n v="160.30000000000001"/>
    <n v="357.3"/>
    <n v="155.1"/>
    <n v="157"/>
    <n v="156.05000000000001"/>
    <n v="164.6"/>
  </r>
  <r>
    <x v="2"/>
    <x v="8"/>
    <x v="9"/>
    <x v="105"/>
    <n v="147.4"/>
    <n v="204.6"/>
    <n v="171.2"/>
    <n v="158.69999999999999"/>
    <n v="190.6"/>
    <n v="155.69999999999999"/>
    <n v="185.3"/>
    <n v="165.2"/>
    <n v="121.9"/>
    <n v="169.3"/>
    <n v="163.19999999999999"/>
    <n v="174.7"/>
    <n v="167.7"/>
    <n v="2175.5"/>
    <n v="165.7"/>
    <n v="156.30000000000001"/>
    <n v="164.3"/>
    <n v="486.3"/>
    <n v="163.6"/>
    <n v="164.2"/>
    <n v="164.2"/>
    <n v="163.6"/>
    <n v="158.4"/>
    <n v="322"/>
    <n v="169.1"/>
    <n v="169.1"/>
    <n v="155.69999999999999"/>
    <n v="155.69999999999999"/>
    <n v="163.9"/>
    <n v="163.9"/>
    <n v="192.7"/>
    <n v="160.80000000000001"/>
    <n v="353.5"/>
    <n v="158.6"/>
    <n v="161"/>
    <n v="159.80000000000001"/>
    <n v="165.5"/>
  </r>
  <r>
    <x v="0"/>
    <x v="8"/>
    <x v="11"/>
    <x v="106"/>
    <n v="146.9"/>
    <n v="199.8"/>
    <n v="171.5"/>
    <n v="159.1"/>
    <n v="198.4"/>
    <n v="153.19999999999999"/>
    <n v="183.9"/>
    <n v="165.4"/>
    <n v="122.1"/>
    <n v="170.8"/>
    <n v="169.1"/>
    <n v="174.3"/>
    <n v="167.5"/>
    <n v="2182"/>
    <n v="170.4"/>
    <n v="166"/>
    <n v="169.8"/>
    <n v="506.2"/>
    <m/>
    <n v="165.3"/>
    <n v="165.3"/>
    <n v="164.2"/>
    <n v="162.9"/>
    <n v="327.10000000000002"/>
    <n v="173.4"/>
    <n v="173.4"/>
    <n v="158.9"/>
    <n v="158.9"/>
    <n v="169.3"/>
    <n v="169.3"/>
    <n v="191.4"/>
    <n v="162.4"/>
    <n v="353.8"/>
    <n v="163.80000000000001"/>
    <n v="165.2"/>
    <n v="164.5"/>
    <n v="167.6"/>
  </r>
  <r>
    <x v="1"/>
    <x v="8"/>
    <x v="11"/>
    <x v="106"/>
    <n v="151"/>
    <n v="204.9"/>
    <n v="175.4"/>
    <n v="159.6"/>
    <n v="175.8"/>
    <n v="160.30000000000001"/>
    <n v="229.1"/>
    <n v="165.1"/>
    <n v="123.1"/>
    <n v="167.2"/>
    <n v="156.1"/>
    <n v="176.8"/>
    <n v="173.5"/>
    <n v="2217.8999999999996"/>
    <n v="162.30000000000001"/>
    <n v="145.30000000000001"/>
    <n v="159.69999999999999"/>
    <n v="467.3"/>
    <n v="164.2"/>
    <n v="161.6"/>
    <n v="161.6"/>
    <n v="164.2"/>
    <n v="155.19999999999999"/>
    <n v="319.39999999999998"/>
    <n v="164.2"/>
    <n v="164.2"/>
    <n v="151.19999999999999"/>
    <n v="151.19999999999999"/>
    <n v="160.80000000000001"/>
    <n v="160.80000000000001"/>
    <n v="197"/>
    <n v="161.80000000000001"/>
    <n v="358.8"/>
    <n v="156.69999999999999"/>
    <n v="157.30000000000001"/>
    <n v="157"/>
    <n v="165.6"/>
  </r>
  <r>
    <x v="2"/>
    <x v="8"/>
    <x v="11"/>
    <x v="106"/>
    <n v="148.19999999999999"/>
    <n v="201.6"/>
    <n v="173"/>
    <n v="159.30000000000001"/>
    <n v="190.1"/>
    <n v="156.5"/>
    <n v="199.2"/>
    <n v="165.3"/>
    <n v="122.4"/>
    <n v="169.6"/>
    <n v="163.69999999999999"/>
    <n v="175.5"/>
    <n v="169.7"/>
    <n v="2194.1"/>
    <n v="167.2"/>
    <n v="157.4"/>
    <n v="165.8"/>
    <n v="490.40000000000003"/>
    <n v="164.2"/>
    <n v="163.9"/>
    <n v="163.9"/>
    <n v="164.2"/>
    <n v="159.30000000000001"/>
    <n v="323.5"/>
    <n v="169.9"/>
    <n v="169.9"/>
    <n v="154.80000000000001"/>
    <n v="154.80000000000001"/>
    <n v="164.3"/>
    <n v="164.3"/>
    <n v="192.9"/>
    <n v="162.19999999999999"/>
    <n v="355.1"/>
    <n v="159.80000000000001"/>
    <n v="161.4"/>
    <n v="160.60000000000002"/>
    <n v="166.7"/>
  </r>
  <r>
    <x v="0"/>
    <x v="8"/>
    <x v="12"/>
    <x v="107"/>
    <n v="147.4"/>
    <n v="197"/>
    <n v="176.5"/>
    <n v="159.80000000000001"/>
    <n v="195.8"/>
    <n v="152"/>
    <n v="172.3"/>
    <n v="164.5"/>
    <n v="120.6"/>
    <n v="171.7"/>
    <n v="169.7"/>
    <n v="175.1"/>
    <n v="165.8"/>
    <n v="2168.1999999999998"/>
    <n v="171.8"/>
    <n v="167.3"/>
    <n v="171.2"/>
    <n v="510.3"/>
    <m/>
    <n v="165.6"/>
    <n v="165.6"/>
    <n v="163.4"/>
    <n v="163.9"/>
    <n v="327.3"/>
    <n v="174"/>
    <n v="174"/>
    <n v="160.1"/>
    <n v="160.1"/>
    <n v="169.7"/>
    <n v="169.7"/>
    <n v="190.8"/>
    <n v="162.80000000000001"/>
    <n v="353.6"/>
    <n v="164.5"/>
    <n v="166"/>
    <n v="165.25"/>
    <n v="167"/>
  </r>
  <r>
    <x v="1"/>
    <x v="8"/>
    <x v="12"/>
    <x v="107"/>
    <n v="151.6"/>
    <n v="202.2"/>
    <n v="180"/>
    <n v="160"/>
    <n v="173.5"/>
    <n v="158.30000000000001"/>
    <n v="219.5"/>
    <n v="164.2"/>
    <n v="121.9"/>
    <n v="168.2"/>
    <n v="156.5"/>
    <n v="178.2"/>
    <n v="172.2"/>
    <n v="2206.3000000000002"/>
    <n v="163.30000000000001"/>
    <n v="146.69999999999999"/>
    <n v="160.69999999999999"/>
    <n v="470.7"/>
    <n v="163.4"/>
    <n v="161.69999999999999"/>
    <n v="161.69999999999999"/>
    <n v="163.4"/>
    <n v="156"/>
    <n v="319.39999999999998"/>
    <n v="165.1"/>
    <n v="165.1"/>
    <n v="151.80000000000001"/>
    <n v="151.80000000000001"/>
    <n v="160.6"/>
    <n v="160.6"/>
    <n v="196.8"/>
    <n v="162.4"/>
    <n v="359.20000000000005"/>
    <n v="157.6"/>
    <n v="157.80000000000001"/>
    <n v="157.69999999999999"/>
    <n v="165.2"/>
  </r>
  <r>
    <x v="2"/>
    <x v="8"/>
    <x v="12"/>
    <x v="107"/>
    <n v="148.69999999999999"/>
    <n v="198.8"/>
    <n v="177.9"/>
    <n v="159.9"/>
    <n v="187.6"/>
    <n v="154.9"/>
    <n v="188.3"/>
    <n v="164.4"/>
    <n v="121"/>
    <n v="170.5"/>
    <n v="164.2"/>
    <n v="176.5"/>
    <n v="168.2"/>
    <n v="2180.9"/>
    <n v="168.5"/>
    <n v="158.69999999999999"/>
    <n v="167"/>
    <n v="494.2"/>
    <n v="163.4"/>
    <n v="164.1"/>
    <n v="164.1"/>
    <n v="163.4"/>
    <n v="160.19999999999999"/>
    <n v="323.60000000000002"/>
    <n v="170.6"/>
    <n v="170.6"/>
    <n v="155.69999999999999"/>
    <n v="155.69999999999999"/>
    <n v="164.4"/>
    <n v="164.4"/>
    <n v="192.4"/>
    <n v="162.6"/>
    <n v="355"/>
    <n v="160.6"/>
    <n v="162"/>
    <n v="161.30000000000001"/>
    <n v="166.2"/>
  </r>
  <r>
    <x v="0"/>
    <x v="9"/>
    <x v="0"/>
    <x v="108"/>
    <n v="148.30000000000001"/>
    <n v="196.9"/>
    <n v="178"/>
    <n v="160.5"/>
    <n v="192.6"/>
    <n v="151.19999999999999"/>
    <n v="159.19999999999999"/>
    <n v="164"/>
    <n v="119.3"/>
    <n v="173.3"/>
    <n v="169.8"/>
    <n v="175.8"/>
    <n v="164.1"/>
    <n v="2153"/>
    <n v="173.2"/>
    <n v="169.3"/>
    <n v="172.7"/>
    <n v="515.20000000000005"/>
    <m/>
    <n v="165.8"/>
    <n v="165.8"/>
    <n v="164.5"/>
    <n v="164.9"/>
    <n v="329.4"/>
    <n v="174.7"/>
    <n v="174.7"/>
    <n v="160.80000000000001"/>
    <n v="160.80000000000001"/>
    <n v="169.9"/>
    <n v="169.9"/>
    <n v="190.7"/>
    <n v="163.19999999999999"/>
    <n v="353.9"/>
    <n v="164.9"/>
    <n v="166.6"/>
    <n v="165.75"/>
    <n v="166.4"/>
  </r>
  <r>
    <x v="1"/>
    <x v="9"/>
    <x v="0"/>
    <x v="108"/>
    <n v="152.19999999999999"/>
    <n v="202.1"/>
    <n v="180.1"/>
    <n v="160.4"/>
    <n v="171"/>
    <n v="156.5"/>
    <n v="203.6"/>
    <n v="163.80000000000001"/>
    <n v="121.3"/>
    <n v="169.8"/>
    <n v="156.6"/>
    <n v="179"/>
    <n v="170.3"/>
    <n v="2186.6999999999998"/>
    <n v="164.7"/>
    <n v="148.5"/>
    <n v="162.19999999999999"/>
    <n v="475.4"/>
    <n v="164.5"/>
    <n v="161.6"/>
    <n v="161.6"/>
    <n v="164.5"/>
    <n v="156.80000000000001"/>
    <n v="321.3"/>
    <n v="166.1"/>
    <n v="166.1"/>
    <n v="152.69999999999999"/>
    <n v="152.69999999999999"/>
    <n v="161"/>
    <n v="161"/>
    <n v="196.4"/>
    <n v="162.80000000000001"/>
    <n v="359.20000000000005"/>
    <n v="158.4"/>
    <n v="158.6"/>
    <n v="158.5"/>
    <n v="165"/>
  </r>
  <r>
    <x v="2"/>
    <x v="9"/>
    <x v="0"/>
    <x v="108"/>
    <n v="149.5"/>
    <n v="198.7"/>
    <n v="178.8"/>
    <n v="160.5"/>
    <n v="184.7"/>
    <n v="153.69999999999999"/>
    <n v="174.3"/>
    <n v="163.9"/>
    <n v="120"/>
    <n v="172.1"/>
    <n v="164.3"/>
    <n v="177.3"/>
    <n v="166.4"/>
    <n v="2164.1999999999998"/>
    <n v="169.9"/>
    <n v="160.69999999999999"/>
    <n v="168.5"/>
    <n v="499.1"/>
    <n v="164.5"/>
    <n v="164.2"/>
    <n v="164.2"/>
    <n v="164.5"/>
    <n v="161.1"/>
    <n v="325.60000000000002"/>
    <n v="171.4"/>
    <n v="171.4"/>
    <n v="156.5"/>
    <n v="156.5"/>
    <n v="164.7"/>
    <n v="164.7"/>
    <n v="192.2"/>
    <n v="163"/>
    <n v="355.2"/>
    <n v="161.19999999999999"/>
    <n v="162.69999999999999"/>
    <n v="161.94999999999999"/>
    <n v="165.7"/>
  </r>
  <r>
    <x v="0"/>
    <x v="9"/>
    <x v="1"/>
    <x v="109"/>
    <n v="148.80000000000001"/>
    <n v="198.1"/>
    <n v="175.5"/>
    <n v="160.69999999999999"/>
    <n v="192.6"/>
    <n v="151.4"/>
    <n v="155.19999999999999"/>
    <n v="163.9"/>
    <n v="118.1"/>
    <n v="175.4"/>
    <n v="170.5"/>
    <n v="176.3"/>
    <n v="163.9"/>
    <n v="2150.4"/>
    <n v="174.1"/>
    <n v="171"/>
    <n v="173.7"/>
    <n v="518.79999999999995"/>
    <m/>
    <n v="167.4"/>
    <n v="167.4"/>
    <n v="165.5"/>
    <n v="165.7"/>
    <n v="331.2"/>
    <n v="175.3"/>
    <n v="175.3"/>
    <n v="161.19999999999999"/>
    <n v="161.19999999999999"/>
    <n v="170.3"/>
    <n v="170.3"/>
    <n v="191.5"/>
    <n v="164.5"/>
    <n v="356"/>
    <n v="165.5"/>
    <n v="167.3"/>
    <n v="166.4"/>
    <n v="166.7"/>
  </r>
  <r>
    <x v="1"/>
    <x v="9"/>
    <x v="1"/>
    <x v="109"/>
    <n v="152.5"/>
    <n v="205.2"/>
    <n v="176.4"/>
    <n v="160.6"/>
    <n v="171.5"/>
    <n v="156.4"/>
    <n v="198"/>
    <n v="163.19999999999999"/>
    <n v="120.6"/>
    <n v="172.2"/>
    <n v="156.69999999999999"/>
    <n v="180"/>
    <n v="170.2"/>
    <n v="2183.5"/>
    <n v="165.7"/>
    <n v="150.4"/>
    <n v="163.4"/>
    <n v="479.5"/>
    <n v="165.5"/>
    <n v="163"/>
    <n v="163"/>
    <n v="165.5"/>
    <n v="157.4"/>
    <n v="322.89999999999998"/>
    <n v="167.2"/>
    <n v="167.2"/>
    <n v="153.1"/>
    <n v="153.1"/>
    <n v="162"/>
    <n v="162"/>
    <n v="196.5"/>
    <n v="164.2"/>
    <n v="360.7"/>
    <n v="159.5"/>
    <n v="159.4"/>
    <n v="159.44999999999999"/>
    <n v="165.5"/>
  </r>
  <r>
    <x v="2"/>
    <x v="9"/>
    <x v="1"/>
    <x v="109"/>
    <n v="150"/>
    <n v="200.6"/>
    <n v="175.8"/>
    <n v="160.69999999999999"/>
    <n v="184.9"/>
    <n v="153.69999999999999"/>
    <n v="169.7"/>
    <n v="163.69999999999999"/>
    <n v="118.9"/>
    <n v="174.3"/>
    <n v="164.7"/>
    <n v="178"/>
    <n v="166.2"/>
    <n v="2161.2000000000003"/>
    <n v="170.8"/>
    <n v="162.4"/>
    <n v="169.6"/>
    <n v="502.80000000000007"/>
    <n v="165.5"/>
    <n v="165.7"/>
    <n v="165.7"/>
    <n v="165.5"/>
    <n v="161.80000000000001"/>
    <n v="327.3"/>
    <n v="172.2"/>
    <n v="172.2"/>
    <n v="156.9"/>
    <n v="156.9"/>
    <n v="165.4"/>
    <n v="165.4"/>
    <n v="192.8"/>
    <n v="164.4"/>
    <n v="357.20000000000005"/>
    <n v="162.1"/>
    <n v="163.5"/>
    <n v="162.80000000000001"/>
    <n v="166.1"/>
  </r>
  <r>
    <x v="0"/>
    <x v="9"/>
    <x v="2"/>
    <x v="110"/>
    <n v="150.19999999999999"/>
    <n v="208"/>
    <n v="167.9"/>
    <n v="162"/>
    <n v="203.1"/>
    <n v="155.9"/>
    <n v="155.80000000000001"/>
    <n v="164.2"/>
    <n v="118.1"/>
    <n v="178.7"/>
    <n v="171.2"/>
    <n v="177.4"/>
    <n v="166.6"/>
    <n v="2179.1000000000004"/>
    <n v="175.4"/>
    <n v="173.2"/>
    <n v="175.1"/>
    <n v="523.70000000000005"/>
    <m/>
    <n v="168.9"/>
    <n v="168.9"/>
    <n v="165.3"/>
    <n v="166.5"/>
    <n v="331.8"/>
    <n v="176"/>
    <n v="176"/>
    <n v="162"/>
    <n v="162"/>
    <n v="170.6"/>
    <n v="170.6"/>
    <n v="192.3"/>
    <n v="167.4"/>
    <n v="359.70000000000005"/>
    <n v="166.6"/>
    <n v="168.3"/>
    <n v="167.45"/>
    <n v="168.7"/>
  </r>
  <r>
    <x v="1"/>
    <x v="9"/>
    <x v="2"/>
    <x v="110"/>
    <n v="153.69999999999999"/>
    <n v="215.8"/>
    <n v="167.7"/>
    <n v="162.6"/>
    <n v="180"/>
    <n v="159.6"/>
    <n v="188.4"/>
    <n v="163.4"/>
    <n v="120.3"/>
    <n v="174.7"/>
    <n v="157.1"/>
    <n v="181.5"/>
    <n v="171.5"/>
    <n v="2196.3000000000002"/>
    <n v="167.1"/>
    <n v="152.6"/>
    <n v="164.9"/>
    <n v="484.6"/>
    <n v="165.3"/>
    <n v="164.5"/>
    <n v="164.5"/>
    <n v="165.3"/>
    <n v="158.6"/>
    <n v="323.89999999999998"/>
    <n v="168.2"/>
    <n v="168.2"/>
    <n v="154.19999999999999"/>
    <n v="154.19999999999999"/>
    <n v="162.69999999999999"/>
    <n v="162.69999999999999"/>
    <n v="197.5"/>
    <n v="166.8"/>
    <n v="364.3"/>
    <n v="160.80000000000001"/>
    <n v="160.6"/>
    <n v="160.69999999999999"/>
    <n v="166.5"/>
  </r>
  <r>
    <x v="2"/>
    <x v="9"/>
    <x v="2"/>
    <x v="110"/>
    <n v="151.30000000000001"/>
    <n v="210.7"/>
    <n v="167.8"/>
    <n v="162.19999999999999"/>
    <n v="194.6"/>
    <n v="157.6"/>
    <n v="166.9"/>
    <n v="163.9"/>
    <n v="118.8"/>
    <n v="177.4"/>
    <n v="165.3"/>
    <n v="179.3"/>
    <n v="168.4"/>
    <n v="2184.2000000000003"/>
    <n v="172.1"/>
    <n v="164.6"/>
    <n v="171.1"/>
    <n v="507.79999999999995"/>
    <n v="165.3"/>
    <n v="167.2"/>
    <n v="167.2"/>
    <n v="165.3"/>
    <n v="162.80000000000001"/>
    <n v="328.1"/>
    <n v="173"/>
    <n v="173"/>
    <n v="157.9"/>
    <n v="157.9"/>
    <n v="166"/>
    <n v="166"/>
    <n v="193.7"/>
    <n v="167.2"/>
    <n v="360.9"/>
    <n v="163.30000000000001"/>
    <n v="164.6"/>
    <n v="163.95"/>
    <n v="167.7"/>
  </r>
  <r>
    <x v="0"/>
    <x v="9"/>
    <x v="3"/>
    <x v="111"/>
    <n v="151.80000000000001"/>
    <n v="209.7"/>
    <n v="164.5"/>
    <n v="163.80000000000001"/>
    <n v="207.4"/>
    <n v="169.7"/>
    <n v="153.6"/>
    <n v="165.1"/>
    <n v="118.2"/>
    <n v="182.9"/>
    <n v="172.4"/>
    <n v="178.9"/>
    <n v="168.6"/>
    <n v="2206.6"/>
    <n v="177.5"/>
    <n v="175.1"/>
    <n v="177.1"/>
    <n v="529.70000000000005"/>
    <m/>
    <n v="173.3"/>
    <n v="173.3"/>
    <n v="167"/>
    <n v="167.7"/>
    <n v="334.7"/>
    <n v="177"/>
    <n v="177"/>
    <n v="166.2"/>
    <n v="166.2"/>
    <n v="170.9"/>
    <n v="170.9"/>
    <n v="192.8"/>
    <n v="169"/>
    <n v="361.8"/>
    <n v="167.2"/>
    <n v="170.2"/>
    <n v="168.7"/>
    <n v="170.8"/>
  </r>
  <r>
    <x v="1"/>
    <x v="9"/>
    <x v="3"/>
    <x v="111"/>
    <n v="155.4"/>
    <n v="215.8"/>
    <n v="164.6"/>
    <n v="164.2"/>
    <n v="186"/>
    <n v="175.9"/>
    <n v="190.7"/>
    <n v="164"/>
    <n v="120.5"/>
    <n v="178"/>
    <n v="157.5"/>
    <n v="183.3"/>
    <n v="174.5"/>
    <n v="2230.4"/>
    <n v="168.4"/>
    <n v="154.5"/>
    <n v="166.3"/>
    <n v="489.2"/>
    <n v="167"/>
    <n v="170.5"/>
    <n v="170.5"/>
    <n v="167"/>
    <n v="159.80000000000001"/>
    <n v="326.8"/>
    <n v="169"/>
    <n v="169"/>
    <n v="159.30000000000001"/>
    <n v="159.30000000000001"/>
    <n v="164"/>
    <n v="164"/>
    <n v="197.1"/>
    <n v="168.4"/>
    <n v="365.5"/>
    <n v="162.19999999999999"/>
    <n v="163.1"/>
    <n v="162.64999999999998"/>
    <n v="169.2"/>
  </r>
  <r>
    <x v="2"/>
    <x v="9"/>
    <x v="3"/>
    <x v="111"/>
    <n v="152.9"/>
    <n v="211.8"/>
    <n v="164.5"/>
    <n v="163.9"/>
    <n v="199.5"/>
    <n v="172.6"/>
    <n v="166.2"/>
    <n v="164.7"/>
    <n v="119"/>
    <n v="181.3"/>
    <n v="166.2"/>
    <n v="180.9"/>
    <n v="170.8"/>
    <n v="2214.3000000000002"/>
    <n v="173.9"/>
    <n v="166.5"/>
    <n v="172.8"/>
    <n v="513.20000000000005"/>
    <n v="167"/>
    <n v="172.2"/>
    <n v="172.2"/>
    <n v="167"/>
    <n v="164"/>
    <n v="331"/>
    <n v="174"/>
    <n v="174"/>
    <n v="162.6"/>
    <n v="162.6"/>
    <n v="166.9"/>
    <n v="166.9"/>
    <n v="193.9"/>
    <n v="168.8"/>
    <n v="362.70000000000005"/>
    <n v="164.4"/>
    <n v="166.8"/>
    <n v="165.60000000000002"/>
    <n v="170.1"/>
  </r>
  <r>
    <x v="0"/>
    <x v="9"/>
    <x v="4"/>
    <x v="112"/>
    <n v="152.9"/>
    <n v="214.7"/>
    <n v="161.4"/>
    <n v="164.6"/>
    <n v="209.9"/>
    <n v="168"/>
    <n v="160.4"/>
    <n v="165"/>
    <n v="118.9"/>
    <n v="186.6"/>
    <n v="173.2"/>
    <n v="180.4"/>
    <n v="170.8"/>
    <n v="2226.8000000000002"/>
    <n v="179.3"/>
    <n v="177.2"/>
    <n v="179"/>
    <n v="535.5"/>
    <m/>
    <n v="175.3"/>
    <n v="175.3"/>
    <n v="167.5"/>
    <n v="168.9"/>
    <n v="336.4"/>
    <n v="177.7"/>
    <n v="177.7"/>
    <n v="167.1"/>
    <n v="167.1"/>
    <n v="171.8"/>
    <n v="171.8"/>
    <n v="192.9"/>
    <n v="168.5"/>
    <n v="361.4"/>
    <n v="167.6"/>
    <n v="170.9"/>
    <n v="169.25"/>
    <n v="172.5"/>
  </r>
  <r>
    <x v="1"/>
    <x v="9"/>
    <x v="4"/>
    <x v="112"/>
    <n v="156.69999999999999"/>
    <n v="221.2"/>
    <n v="164.1"/>
    <n v="165.4"/>
    <n v="189.5"/>
    <n v="174.5"/>
    <n v="203.2"/>
    <n v="164.1"/>
    <n v="121.2"/>
    <n v="181.4"/>
    <n v="158.5"/>
    <n v="184.9"/>
    <n v="177.5"/>
    <n v="2262.2000000000003"/>
    <n v="170"/>
    <n v="155.9"/>
    <n v="167.8"/>
    <n v="493.7"/>
    <n v="167.5"/>
    <n v="173.5"/>
    <n v="173.5"/>
    <n v="167.5"/>
    <n v="161.1"/>
    <n v="328.6"/>
    <n v="170.1"/>
    <n v="170.1"/>
    <n v="159.4"/>
    <n v="159.4"/>
    <n v="165.2"/>
    <n v="165.2"/>
    <n v="197.5"/>
    <n v="168.2"/>
    <n v="365.7"/>
    <n v="163.19999999999999"/>
    <n v="163.80000000000001"/>
    <n v="163.5"/>
    <n v="170.8"/>
  </r>
  <r>
    <x v="2"/>
    <x v="9"/>
    <x v="4"/>
    <x v="112"/>
    <n v="154.1"/>
    <n v="217"/>
    <n v="162.4"/>
    <n v="164.9"/>
    <n v="202.4"/>
    <n v="171"/>
    <n v="174.9"/>
    <n v="164.7"/>
    <n v="119.7"/>
    <n v="184.9"/>
    <n v="167.1"/>
    <n v="182.5"/>
    <n v="173.3"/>
    <n v="2238.9000000000005"/>
    <n v="175.6"/>
    <n v="168.4"/>
    <n v="174.6"/>
    <n v="518.6"/>
    <n v="167.5"/>
    <n v="174.6"/>
    <n v="174.6"/>
    <n v="167.5"/>
    <n v="165.2"/>
    <n v="332.7"/>
    <n v="174.8"/>
    <n v="174.8"/>
    <n v="163"/>
    <n v="163"/>
    <n v="167.9"/>
    <n v="167.9"/>
    <n v="194.1"/>
    <n v="168.4"/>
    <n v="362.5"/>
    <n v="165.1"/>
    <n v="167.5"/>
    <n v="166.3"/>
    <n v="171.7"/>
  </r>
  <r>
    <x v="0"/>
    <x v="9"/>
    <x v="5"/>
    <x v="113"/>
    <n v="153.80000000000001"/>
    <n v="217.2"/>
    <n v="169.6"/>
    <n v="165.4"/>
    <n v="208.1"/>
    <n v="165.8"/>
    <n v="167.3"/>
    <n v="164.6"/>
    <n v="119.1"/>
    <n v="188.9"/>
    <n v="174.2"/>
    <n v="181.9"/>
    <n v="172.4"/>
    <n v="2248.3000000000002"/>
    <n v="180.7"/>
    <n v="178.7"/>
    <n v="180.4"/>
    <n v="539.79999999999995"/>
    <m/>
    <n v="176.7"/>
    <n v="176.7"/>
    <n v="166.8"/>
    <n v="170.3"/>
    <n v="337.1"/>
    <n v="178.2"/>
    <n v="178.2"/>
    <n v="165.5"/>
    <n v="165.5"/>
    <n v="172.6"/>
    <n v="172.6"/>
    <n v="192.9"/>
    <n v="169.5"/>
    <n v="362.4"/>
    <n v="168"/>
    <n v="171"/>
    <n v="169.5"/>
    <n v="173.6"/>
  </r>
  <r>
    <x v="1"/>
    <x v="9"/>
    <x v="5"/>
    <x v="113"/>
    <n v="157.5"/>
    <n v="223.4"/>
    <n v="172.8"/>
    <n v="166.4"/>
    <n v="188.6"/>
    <n v="174.1"/>
    <n v="211.5"/>
    <n v="163.6"/>
    <n v="121.4"/>
    <n v="183.5"/>
    <n v="159.1"/>
    <n v="186.3"/>
    <n v="179.3"/>
    <n v="2287.5"/>
    <n v="171.6"/>
    <n v="157.4"/>
    <n v="169.4"/>
    <n v="498.4"/>
    <n v="166.8"/>
    <n v="174.9"/>
    <n v="174.9"/>
    <n v="166.8"/>
    <n v="162.1"/>
    <n v="328.9"/>
    <n v="170.9"/>
    <n v="170.9"/>
    <n v="157.19999999999999"/>
    <n v="157.19999999999999"/>
    <n v="166.5"/>
    <n v="166.5"/>
    <n v="198.3"/>
    <n v="169.2"/>
    <n v="367.5"/>
    <n v="164.1"/>
    <n v="163.80000000000001"/>
    <n v="163.95"/>
    <n v="171.4"/>
  </r>
  <r>
    <x v="2"/>
    <x v="9"/>
    <x v="5"/>
    <x v="113"/>
    <n v="155"/>
    <n v="219.4"/>
    <n v="170.8"/>
    <n v="165.8"/>
    <n v="200.9"/>
    <n v="169.7"/>
    <n v="182.3"/>
    <n v="164.3"/>
    <n v="119.9"/>
    <n v="187.1"/>
    <n v="167.9"/>
    <n v="183.9"/>
    <n v="174.9"/>
    <n v="2261.9"/>
    <n v="177.1"/>
    <n v="169.9"/>
    <n v="176"/>
    <n v="523"/>
    <n v="166.8"/>
    <n v="176"/>
    <n v="176"/>
    <n v="166.8"/>
    <n v="166.4"/>
    <n v="333.20000000000005"/>
    <n v="175.4"/>
    <n v="175.4"/>
    <n v="161.1"/>
    <n v="161.1"/>
    <n v="169"/>
    <n v="169"/>
    <n v="194.3"/>
    <n v="169.4"/>
    <n v="363.70000000000005"/>
    <n v="165.8"/>
    <n v="167.5"/>
    <n v="166.65"/>
    <n v="172.6"/>
  </r>
  <r>
    <x v="0"/>
    <x v="9"/>
    <x v="6"/>
    <x v="114"/>
    <n v="155.19999999999999"/>
    <n v="210.8"/>
    <n v="174.3"/>
    <n v="166.3"/>
    <n v="202.2"/>
    <n v="169.6"/>
    <n v="168.6"/>
    <n v="164.4"/>
    <n v="119.2"/>
    <n v="191.8"/>
    <n v="174.5"/>
    <n v="183.1"/>
    <n v="172.5"/>
    <n v="2252.5"/>
    <n v="182"/>
    <n v="180.3"/>
    <n v="181.7"/>
    <n v="544"/>
    <m/>
    <n v="179.6"/>
    <n v="179.6"/>
    <n v="167.8"/>
    <n v="171.3"/>
    <n v="339.1"/>
    <n v="178.8"/>
    <n v="178.8"/>
    <n v="166.3"/>
    <n v="166.3"/>
    <n v="174.7"/>
    <n v="174.7"/>
    <n v="193.2"/>
    <n v="169.7"/>
    <n v="362.9"/>
    <n v="168.6"/>
    <n v="171.8"/>
    <n v="170.2"/>
    <n v="174.3"/>
  </r>
  <r>
    <x v="1"/>
    <x v="9"/>
    <x v="6"/>
    <x v="114"/>
    <n v="159.30000000000001"/>
    <n v="217.1"/>
    <n v="176.6"/>
    <n v="167.1"/>
    <n v="184.8"/>
    <n v="179.5"/>
    <n v="208.5"/>
    <n v="164"/>
    <n v="121.5"/>
    <n v="186.3"/>
    <n v="159.80000000000001"/>
    <n v="187.7"/>
    <n v="179.4"/>
    <n v="2291.6"/>
    <n v="172.7"/>
    <n v="158.69999999999999"/>
    <n v="170.6"/>
    <n v="502"/>
    <n v="167.8"/>
    <n v="179.5"/>
    <n v="179.5"/>
    <n v="167.8"/>
    <n v="163.1"/>
    <n v="330.9"/>
    <n v="171.7"/>
    <n v="171.7"/>
    <n v="157.4"/>
    <n v="157.4"/>
    <n v="169.1"/>
    <n v="169.1"/>
    <n v="198.6"/>
    <n v="169.8"/>
    <n v="368.4"/>
    <n v="164.6"/>
    <n v="164.7"/>
    <n v="164.64999999999998"/>
    <n v="172.3"/>
  </r>
  <r>
    <x v="2"/>
    <x v="9"/>
    <x v="6"/>
    <x v="114"/>
    <n v="156.5"/>
    <n v="213"/>
    <n v="175.2"/>
    <n v="166.6"/>
    <n v="195.8"/>
    <n v="174.2"/>
    <n v="182.1"/>
    <n v="164.3"/>
    <n v="120"/>
    <n v="190"/>
    <n v="168.4"/>
    <n v="185.2"/>
    <n v="175"/>
    <n v="2266.3000000000002"/>
    <n v="178.3"/>
    <n v="171.3"/>
    <n v="177.3"/>
    <n v="526.90000000000009"/>
    <n v="167.8"/>
    <n v="179.6"/>
    <n v="179.6"/>
    <n v="167.8"/>
    <n v="167.4"/>
    <n v="335.20000000000005"/>
    <n v="176.1"/>
    <n v="176.1"/>
    <n v="161.6"/>
    <n v="161.6"/>
    <n v="171.4"/>
    <n v="171.4"/>
    <n v="194.6"/>
    <n v="169.7"/>
    <n v="364.29999999999995"/>
    <n v="166.3"/>
    <n v="168.4"/>
    <n v="167.35000000000002"/>
    <n v="173.4"/>
  </r>
  <r>
    <x v="0"/>
    <x v="9"/>
    <x v="7"/>
    <x v="115"/>
    <n v="159.5"/>
    <n v="204.1"/>
    <n v="168.3"/>
    <n v="167.9"/>
    <n v="198.1"/>
    <n v="169.2"/>
    <n v="173.1"/>
    <n v="167.1"/>
    <n v="120.2"/>
    <n v="195.6"/>
    <n v="174.8"/>
    <n v="184"/>
    <n v="173.9"/>
    <n v="2255.7999999999997"/>
    <n v="183.2"/>
    <n v="181.7"/>
    <n v="183"/>
    <n v="547.9"/>
    <m/>
    <n v="179.1"/>
    <n v="179.1"/>
    <n v="169"/>
    <n v="172.3"/>
    <n v="341.3"/>
    <n v="179.4"/>
    <n v="179.4"/>
    <n v="166.6"/>
    <n v="166.6"/>
    <n v="175.7"/>
    <n v="175.7"/>
    <n v="193.7"/>
    <n v="171.1"/>
    <n v="364.79999999999995"/>
    <n v="169.3"/>
    <n v="172.6"/>
    <n v="170.95"/>
    <n v="175.3"/>
  </r>
  <r>
    <x v="1"/>
    <x v="9"/>
    <x v="7"/>
    <x v="115"/>
    <n v="162.1"/>
    <n v="210.9"/>
    <n v="170.6"/>
    <n v="168.4"/>
    <n v="182.5"/>
    <n v="177.1"/>
    <n v="213.1"/>
    <n v="167.3"/>
    <n v="122.2"/>
    <n v="189.7"/>
    <n v="160.5"/>
    <n v="188.9"/>
    <n v="180.4"/>
    <n v="2293.6999999999998"/>
    <n v="173.7"/>
    <n v="160"/>
    <n v="171.6"/>
    <n v="505.29999999999995"/>
    <n v="169"/>
    <n v="178.4"/>
    <n v="178.4"/>
    <n v="169"/>
    <n v="164.2"/>
    <n v="333.2"/>
    <n v="172.6"/>
    <n v="172.6"/>
    <n v="157.69999999999999"/>
    <n v="157.69999999999999"/>
    <n v="169.9"/>
    <n v="169.9"/>
    <n v="198.7"/>
    <n v="171.4"/>
    <n v="370.1"/>
    <n v="165.1"/>
    <n v="165.4"/>
    <n v="165.25"/>
    <n v="173.1"/>
  </r>
  <r>
    <x v="2"/>
    <x v="9"/>
    <x v="7"/>
    <x v="115"/>
    <n v="160.30000000000001"/>
    <n v="206.5"/>
    <n v="169.2"/>
    <n v="168.1"/>
    <n v="192.4"/>
    <n v="172.9"/>
    <n v="186.7"/>
    <n v="167.2"/>
    <n v="120.9"/>
    <n v="193.6"/>
    <n v="168.8"/>
    <n v="186.3"/>
    <n v="176.3"/>
    <n v="2269.2000000000003"/>
    <n v="179.5"/>
    <n v="172.7"/>
    <n v="178.5"/>
    <n v="530.70000000000005"/>
    <n v="169"/>
    <n v="178.8"/>
    <n v="178.8"/>
    <n v="169"/>
    <n v="168.5"/>
    <n v="337.5"/>
    <n v="176.8"/>
    <n v="176.8"/>
    <n v="161.9"/>
    <n v="161.9"/>
    <n v="172.3"/>
    <n v="172.3"/>
    <n v="195"/>
    <n v="171.2"/>
    <n v="366.2"/>
    <n v="166.9"/>
    <n v="169.1"/>
    <n v="168"/>
    <n v="174.3"/>
  </r>
  <r>
    <x v="0"/>
    <x v="9"/>
    <x v="8"/>
    <x v="116"/>
    <n v="162.9"/>
    <n v="206.7"/>
    <n v="169"/>
    <n v="169.5"/>
    <n v="194.1"/>
    <n v="164.1"/>
    <n v="176.9"/>
    <n v="169"/>
    <n v="120.8"/>
    <n v="199.1"/>
    <n v="175.4"/>
    <n v="184.8"/>
    <n v="175.5"/>
    <n v="2267.8000000000002"/>
    <n v="184.7"/>
    <n v="183.3"/>
    <n v="184.5"/>
    <n v="552.5"/>
    <m/>
    <n v="179.7"/>
    <n v="179.7"/>
    <n v="169.5"/>
    <n v="173.6"/>
    <n v="343.1"/>
    <n v="180.2"/>
    <n v="180.2"/>
    <n v="166.9"/>
    <n v="166.9"/>
    <n v="176.2"/>
    <n v="176.2"/>
    <n v="194.5"/>
    <n v="170.8"/>
    <n v="365.3"/>
    <n v="170"/>
    <n v="173.1"/>
    <n v="171.55"/>
    <n v="176.4"/>
  </r>
  <r>
    <x v="1"/>
    <x v="9"/>
    <x v="8"/>
    <x v="116"/>
    <n v="164.9"/>
    <n v="213.7"/>
    <n v="170.9"/>
    <n v="170.1"/>
    <n v="179.3"/>
    <n v="167.5"/>
    <n v="220.8"/>
    <n v="169.2"/>
    <n v="123.1"/>
    <n v="193.6"/>
    <n v="161.1"/>
    <n v="190.4"/>
    <n v="181.8"/>
    <n v="2306.4"/>
    <n v="175"/>
    <n v="161.69999999999999"/>
    <n v="173"/>
    <n v="509.7"/>
    <n v="169.5"/>
    <n v="179.2"/>
    <n v="179.2"/>
    <n v="169.5"/>
    <n v="165"/>
    <n v="334.5"/>
    <n v="173.8"/>
    <n v="173.8"/>
    <n v="158.19999999999999"/>
    <n v="158.19999999999999"/>
    <n v="170.9"/>
    <n v="170.9"/>
    <n v="199.7"/>
    <n v="171.1"/>
    <n v="370.79999999999995"/>
    <n v="165.8"/>
    <n v="166.1"/>
    <n v="165.95"/>
    <n v="174.1"/>
  </r>
  <r>
    <x v="2"/>
    <x v="9"/>
    <x v="8"/>
    <x v="116"/>
    <n v="163.5"/>
    <n v="209.2"/>
    <n v="169.7"/>
    <n v="169.7"/>
    <n v="188.7"/>
    <n v="165.7"/>
    <n v="191.8"/>
    <n v="169.1"/>
    <n v="121.6"/>
    <n v="197.3"/>
    <n v="169.4"/>
    <n v="187.4"/>
    <n v="177.8"/>
    <n v="2280.9"/>
    <n v="180.9"/>
    <n v="174.3"/>
    <n v="179.9"/>
    <n v="535.1"/>
    <n v="169.5"/>
    <n v="179.5"/>
    <n v="179.5"/>
    <n v="169.5"/>
    <n v="169.5"/>
    <n v="339"/>
    <n v="177.8"/>
    <n v="177.8"/>
    <n v="162.30000000000001"/>
    <n v="162.30000000000001"/>
    <n v="173.1"/>
    <n v="173.1"/>
    <n v="195.9"/>
    <n v="170.9"/>
    <n v="366.8"/>
    <n v="167.6"/>
    <n v="169.7"/>
    <n v="168.64999999999998"/>
    <n v="175.3"/>
  </r>
  <r>
    <x v="0"/>
    <x v="9"/>
    <x v="9"/>
    <x v="117"/>
    <n v="164.7"/>
    <n v="208.8"/>
    <n v="170.3"/>
    <n v="170.9"/>
    <n v="191.6"/>
    <n v="162.19999999999999"/>
    <n v="184.8"/>
    <n v="169.7"/>
    <n v="121.1"/>
    <n v="201.6"/>
    <n v="175.8"/>
    <n v="185.6"/>
    <n v="177.4"/>
    <n v="2284.5"/>
    <n v="186.1"/>
    <n v="184.4"/>
    <n v="185.9"/>
    <n v="556.4"/>
    <m/>
    <n v="180.8"/>
    <n v="180.8"/>
    <n v="171.2"/>
    <n v="174.4"/>
    <n v="345.6"/>
    <n v="181.2"/>
    <n v="181.2"/>
    <n v="167.4"/>
    <n v="167.4"/>
    <n v="176.5"/>
    <n v="176.5"/>
    <n v="194.9"/>
    <n v="172"/>
    <n v="366.9"/>
    <n v="170.6"/>
    <n v="173.9"/>
    <n v="172.25"/>
    <n v="177.9"/>
  </r>
  <r>
    <x v="1"/>
    <x v="9"/>
    <x v="9"/>
    <x v="117"/>
    <n v="166.4"/>
    <n v="214.9"/>
    <n v="171.9"/>
    <n v="171"/>
    <n v="177.7"/>
    <n v="165.7"/>
    <n v="228.6"/>
    <n v="169.9"/>
    <n v="123.4"/>
    <n v="196.4"/>
    <n v="161.6"/>
    <n v="191.5"/>
    <n v="183.3"/>
    <n v="2322.3000000000002"/>
    <n v="175.5"/>
    <n v="162.6"/>
    <n v="173.6"/>
    <n v="511.70000000000005"/>
    <n v="171.2"/>
    <n v="180"/>
    <n v="180"/>
    <n v="171.2"/>
    <n v="166"/>
    <n v="337.2"/>
    <n v="174.7"/>
    <n v="174.7"/>
    <n v="158.80000000000001"/>
    <n v="158.80000000000001"/>
    <n v="171.2"/>
    <n v="171.2"/>
    <n v="200.1"/>
    <n v="172.3"/>
    <n v="372.4"/>
    <n v="166.3"/>
    <n v="166.8"/>
    <n v="166.55"/>
    <n v="175.3"/>
  </r>
  <r>
    <x v="2"/>
    <x v="9"/>
    <x v="9"/>
    <x v="117"/>
    <n v="165.2"/>
    <n v="210.9"/>
    <n v="170.9"/>
    <n v="170.9"/>
    <n v="186.5"/>
    <n v="163.80000000000001"/>
    <n v="199.7"/>
    <n v="169.8"/>
    <n v="121.9"/>
    <n v="199.9"/>
    <n v="169.9"/>
    <n v="188.3"/>
    <n v="179.6"/>
    <n v="2297.3000000000002"/>
    <n v="181.9"/>
    <n v="175.3"/>
    <n v="181"/>
    <n v="538.20000000000005"/>
    <n v="171.2"/>
    <n v="180.5"/>
    <n v="180.5"/>
    <n v="171.2"/>
    <n v="170.4"/>
    <n v="341.6"/>
    <n v="178.7"/>
    <n v="178.7"/>
    <n v="162.9"/>
    <n v="162.9"/>
    <n v="173.4"/>
    <n v="173.4"/>
    <n v="196.3"/>
    <n v="172.1"/>
    <n v="368.4"/>
    <n v="168.2"/>
    <n v="170.5"/>
    <n v="169.35"/>
    <n v="176.7"/>
  </r>
  <r>
    <x v="0"/>
    <x v="9"/>
    <x v="11"/>
    <x v="118"/>
    <n v="166.9"/>
    <n v="207.2"/>
    <n v="180.2"/>
    <n v="172.3"/>
    <n v="194"/>
    <n v="159.1"/>
    <n v="171.6"/>
    <n v="170.2"/>
    <n v="121.5"/>
    <n v="204.8"/>
    <n v="176.4"/>
    <n v="186.9"/>
    <n v="176.6"/>
    <n v="2287.6999999999998"/>
    <n v="187.2"/>
    <n v="185.2"/>
    <n v="186.9"/>
    <n v="559.29999999999995"/>
    <m/>
    <n v="181.9"/>
    <n v="181.9"/>
    <n v="171.8"/>
    <n v="175.5"/>
    <n v="347.3"/>
    <n v="182.3"/>
    <n v="182.3"/>
    <n v="167.5"/>
    <n v="167.5"/>
    <n v="176.9"/>
    <n v="176.9"/>
    <n v="195.5"/>
    <n v="173.4"/>
    <n v="368.9"/>
    <n v="170.8"/>
    <n v="174.6"/>
    <n v="172.7"/>
    <n v="177.8"/>
  </r>
  <r>
    <x v="1"/>
    <x v="9"/>
    <x v="11"/>
    <x v="118"/>
    <n v="168.4"/>
    <n v="213.4"/>
    <n v="183.2"/>
    <n v="172.3"/>
    <n v="180"/>
    <n v="162.6"/>
    <n v="205.5"/>
    <n v="171"/>
    <n v="123.4"/>
    <n v="198.8"/>
    <n v="162.1"/>
    <n v="192.4"/>
    <n v="181.3"/>
    <n v="2314.4"/>
    <n v="176.7"/>
    <n v="163.5"/>
    <n v="174.7"/>
    <n v="514.9"/>
    <n v="171.8"/>
    <n v="180.3"/>
    <n v="180.3"/>
    <n v="171.8"/>
    <n v="166.9"/>
    <n v="338.70000000000005"/>
    <n v="175.8"/>
    <n v="175.8"/>
    <n v="158.9"/>
    <n v="158.9"/>
    <n v="171.5"/>
    <n v="171.5"/>
    <n v="200.6"/>
    <n v="173.8"/>
    <n v="374.4"/>
    <n v="166.7"/>
    <n v="167.4"/>
    <n v="167.05"/>
    <n v="174.1"/>
  </r>
  <r>
    <x v="2"/>
    <x v="9"/>
    <x v="11"/>
    <x v="118"/>
    <n v="167.4"/>
    <n v="209.4"/>
    <n v="181.4"/>
    <n v="172.3"/>
    <n v="188.9"/>
    <n v="160.69999999999999"/>
    <n v="183.1"/>
    <n v="170.5"/>
    <n v="122.1"/>
    <n v="202.8"/>
    <n v="170.4"/>
    <n v="189.5"/>
    <n v="178.3"/>
    <n v="2296.8000000000002"/>
    <n v="183.1"/>
    <n v="176.2"/>
    <n v="182.1"/>
    <n v="541.4"/>
    <n v="171.8"/>
    <n v="181.3"/>
    <n v="181.3"/>
    <n v="171.8"/>
    <n v="171.4"/>
    <n v="343.20000000000005"/>
    <n v="179.8"/>
    <n v="179.8"/>
    <n v="163"/>
    <n v="163"/>
    <n v="173.7"/>
    <n v="173.7"/>
    <n v="196.9"/>
    <n v="173.6"/>
    <n v="370.5"/>
    <n v="168.5"/>
    <n v="171.1"/>
    <n v="169.8"/>
    <n v="176.5"/>
  </r>
  <r>
    <x v="0"/>
    <x v="9"/>
    <x v="12"/>
    <x v="119"/>
    <n v="168.8"/>
    <n v="206.9"/>
    <n v="189.1"/>
    <n v="173.4"/>
    <n v="193.9"/>
    <n v="156.69999999999999"/>
    <n v="150.19999999999999"/>
    <n v="170.5"/>
    <n v="121.2"/>
    <n v="207.5"/>
    <n v="176.8"/>
    <n v="187.7"/>
    <n v="174.4"/>
    <n v="2277.1"/>
    <n v="188.1"/>
    <n v="185.9"/>
    <n v="187.8"/>
    <n v="561.79999999999995"/>
    <m/>
    <n v="182.8"/>
    <n v="182.8"/>
    <n v="170.7"/>
    <n v="176.4"/>
    <n v="347.1"/>
    <n v="183.5"/>
    <n v="183.5"/>
    <n v="167.8"/>
    <n v="167.8"/>
    <n v="177.3"/>
    <n v="177.3"/>
    <n v="195.9"/>
    <n v="175.7"/>
    <n v="371.6"/>
    <n v="171.2"/>
    <n v="175.5"/>
    <n v="173.35"/>
    <n v="177.1"/>
  </r>
  <r>
    <x v="1"/>
    <x v="9"/>
    <x v="12"/>
    <x v="119"/>
    <n v="170.2"/>
    <n v="212.9"/>
    <n v="191.9"/>
    <n v="173.9"/>
    <n v="179.1"/>
    <n v="159.5"/>
    <n v="178.7"/>
    <n v="171.3"/>
    <n v="123.1"/>
    <n v="200.5"/>
    <n v="162.80000000000001"/>
    <n v="193.3"/>
    <n v="178.6"/>
    <n v="2295.7999999999997"/>
    <n v="177.7"/>
    <n v="164.5"/>
    <n v="175.7"/>
    <n v="517.9"/>
    <n v="170.7"/>
    <n v="180.6"/>
    <n v="180.6"/>
    <n v="170.7"/>
    <n v="167.3"/>
    <n v="338"/>
    <n v="177.2"/>
    <n v="177.2"/>
    <n v="159.4"/>
    <n v="159.4"/>
    <n v="171.8"/>
    <n v="171.8"/>
    <n v="201.1"/>
    <n v="176"/>
    <n v="377.1"/>
    <n v="167.1"/>
    <n v="168.2"/>
    <n v="167.64999999999998"/>
    <n v="174.1"/>
  </r>
  <r>
    <x v="2"/>
    <x v="9"/>
    <x v="12"/>
    <x v="119"/>
    <n v="169.2"/>
    <n v="209"/>
    <n v="190.2"/>
    <n v="173.6"/>
    <n v="188.5"/>
    <n v="158"/>
    <n v="159.9"/>
    <n v="170.8"/>
    <n v="121.8"/>
    <n v="205.2"/>
    <n v="171"/>
    <n v="190.3"/>
    <n v="175.9"/>
    <n v="2283.4"/>
    <n v="184"/>
    <n v="177"/>
    <n v="183"/>
    <n v="544"/>
    <n v="170.7"/>
    <n v="182"/>
    <n v="182"/>
    <n v="170.7"/>
    <n v="172.1"/>
    <n v="342.79999999999995"/>
    <n v="181.1"/>
    <n v="181.1"/>
    <n v="163.4"/>
    <n v="163.4"/>
    <n v="174.1"/>
    <n v="174.1"/>
    <n v="197.3"/>
    <n v="175.8"/>
    <n v="373.1"/>
    <n v="168.9"/>
    <n v="172"/>
    <n v="170.45"/>
    <n v="175.7"/>
  </r>
  <r>
    <x v="0"/>
    <x v="10"/>
    <x v="0"/>
    <x v="120"/>
    <n v="174"/>
    <n v="208.3"/>
    <n v="192.9"/>
    <n v="174.3"/>
    <n v="192.6"/>
    <n v="156.30000000000001"/>
    <n v="142.9"/>
    <n v="170.7"/>
    <n v="120.3"/>
    <n v="210.5"/>
    <n v="176.9"/>
    <n v="188.5"/>
    <n v="175"/>
    <n v="2283.2000000000003"/>
    <n v="189"/>
    <n v="186.3"/>
    <n v="188.6"/>
    <n v="563.9"/>
    <m/>
    <n v="183.2"/>
    <n v="183.2"/>
    <n v="172.1"/>
    <n v="177.2"/>
    <n v="349.29999999999995"/>
    <n v="184.7"/>
    <n v="184.7"/>
    <n v="168.2"/>
    <n v="168.2"/>
    <n v="177.8"/>
    <n v="177.8"/>
    <n v="196.9"/>
    <n v="178.4"/>
    <n v="375.3"/>
    <n v="171.8"/>
    <n v="176.5"/>
    <n v="174.15"/>
    <n v="177.8"/>
  </r>
  <r>
    <x v="1"/>
    <x v="10"/>
    <x v="0"/>
    <x v="120"/>
    <n v="173.3"/>
    <n v="215.2"/>
    <n v="197"/>
    <n v="175.2"/>
    <n v="178"/>
    <n v="160.5"/>
    <n v="175.3"/>
    <n v="171.2"/>
    <n v="122.7"/>
    <n v="204.3"/>
    <n v="163.69999999999999"/>
    <n v="194.3"/>
    <n v="179.5"/>
    <n v="2310.2000000000003"/>
    <n v="178.7"/>
    <n v="165.3"/>
    <n v="176.6"/>
    <n v="520.6"/>
    <n v="172.1"/>
    <n v="180.1"/>
    <n v="180.1"/>
    <n v="172.1"/>
    <n v="168"/>
    <n v="340.1"/>
    <n v="178.5"/>
    <n v="178.5"/>
    <n v="159.5"/>
    <n v="159.5"/>
    <n v="171.8"/>
    <n v="171.8"/>
    <n v="201.6"/>
    <n v="178.8"/>
    <n v="380.4"/>
    <n v="167.8"/>
    <n v="168.9"/>
    <n v="168.35000000000002"/>
    <n v="174.9"/>
  </r>
  <r>
    <x v="2"/>
    <x v="10"/>
    <x v="0"/>
    <x v="120"/>
    <n v="173.8"/>
    <n v="210.7"/>
    <n v="194.5"/>
    <n v="174.6"/>
    <n v="187.2"/>
    <n v="158.30000000000001"/>
    <n v="153.9"/>
    <n v="170.9"/>
    <n v="121.1"/>
    <n v="208.4"/>
    <n v="171.4"/>
    <n v="191.2"/>
    <n v="176.7"/>
    <n v="2292.6999999999998"/>
    <n v="184.9"/>
    <n v="177.6"/>
    <n v="183.8"/>
    <n v="546.29999999999995"/>
    <n v="172.1"/>
    <n v="182"/>
    <n v="182"/>
    <n v="172.1"/>
    <n v="172.9"/>
    <n v="345"/>
    <n v="182.3"/>
    <n v="182.3"/>
    <n v="163.6"/>
    <n v="163.6"/>
    <n v="174.3"/>
    <n v="174.3"/>
    <n v="198.2"/>
    <n v="178.6"/>
    <n v="376.79999999999995"/>
    <n v="169.5"/>
    <n v="172.8"/>
    <n v="171.15"/>
    <n v="176.5"/>
  </r>
  <r>
    <x v="0"/>
    <x v="10"/>
    <x v="1"/>
    <x v="121"/>
    <n v="174.2"/>
    <n v="205.2"/>
    <n v="173.9"/>
    <n v="177"/>
    <n v="183.4"/>
    <n v="167.2"/>
    <n v="140.9"/>
    <n v="170.4"/>
    <n v="119.1"/>
    <n v="212.1"/>
    <n v="177.6"/>
    <n v="189.9"/>
    <n v="174.8"/>
    <n v="2265.6999999999998"/>
    <n v="190"/>
    <n v="187"/>
    <n v="189.6"/>
    <n v="566.6"/>
    <m/>
    <n v="181.6"/>
    <n v="181.6"/>
    <n v="173.5"/>
    <n v="178.6"/>
    <n v="352.1"/>
    <n v="186.6"/>
    <n v="186.6"/>
    <n v="169"/>
    <n v="169"/>
    <n v="178.5"/>
    <n v="178.5"/>
    <n v="198.3"/>
    <n v="180.7"/>
    <n v="379"/>
    <n v="172.8"/>
    <n v="177.9"/>
    <n v="175.35000000000002"/>
    <n v="178"/>
  </r>
  <r>
    <x v="1"/>
    <x v="10"/>
    <x v="1"/>
    <x v="121"/>
    <n v="174.7"/>
    <n v="212.2"/>
    <n v="177.2"/>
    <n v="177.9"/>
    <n v="172.2"/>
    <n v="172.1"/>
    <n v="175.8"/>
    <n v="172.2"/>
    <n v="121.9"/>
    <n v="204.8"/>
    <n v="164.9"/>
    <n v="196.6"/>
    <n v="180.7"/>
    <n v="2303.1999999999998"/>
    <n v="180.3"/>
    <n v="167"/>
    <n v="178.2"/>
    <n v="525.5"/>
    <n v="173.5"/>
    <n v="182.8"/>
    <n v="182.8"/>
    <n v="173.5"/>
    <n v="169.2"/>
    <n v="342.7"/>
    <n v="180.8"/>
    <n v="180.8"/>
    <n v="159.80000000000001"/>
    <n v="159.80000000000001"/>
    <n v="172.5"/>
    <n v="172.5"/>
    <n v="202.7"/>
    <n v="181.4"/>
    <n v="384.1"/>
    <n v="168.4"/>
    <n v="170"/>
    <n v="169.2"/>
    <n v="176.3"/>
  </r>
  <r>
    <x v="2"/>
    <x v="10"/>
    <x v="1"/>
    <x v="121"/>
    <n v="174.4"/>
    <n v="207.7"/>
    <n v="175.2"/>
    <n v="177.3"/>
    <n v="179.3"/>
    <n v="169.5"/>
    <n v="152.69999999999999"/>
    <n v="171"/>
    <n v="120"/>
    <n v="209.7"/>
    <n v="172.3"/>
    <n v="193"/>
    <n v="177"/>
    <n v="2279.1"/>
    <n v="186.2"/>
    <n v="178.7"/>
    <n v="185.1"/>
    <n v="550"/>
    <n v="173.5"/>
    <n v="182.1"/>
    <n v="182.1"/>
    <n v="173.5"/>
    <n v="174.2"/>
    <n v="347.7"/>
    <n v="184.4"/>
    <n v="184.4"/>
    <n v="164.2"/>
    <n v="164.2"/>
    <n v="175"/>
    <n v="175"/>
    <n v="199.5"/>
    <n v="181"/>
    <n v="380.5"/>
    <n v="170.3"/>
    <n v="174.1"/>
    <n v="172.2"/>
    <n v="177.2"/>
  </r>
  <r>
    <x v="0"/>
    <x v="10"/>
    <x v="2"/>
    <x v="122"/>
    <n v="174.3"/>
    <n v="205.2"/>
    <n v="173.9"/>
    <n v="177"/>
    <n v="183.3"/>
    <n v="167.2"/>
    <n v="140.9"/>
    <n v="170.5"/>
    <n v="119.1"/>
    <n v="212.1"/>
    <n v="177.6"/>
    <n v="189.9"/>
    <n v="174.8"/>
    <n v="2265.8000000000002"/>
    <n v="190"/>
    <n v="187"/>
    <n v="189.6"/>
    <n v="566.6"/>
    <m/>
    <n v="181.4"/>
    <n v="181.4"/>
    <n v="173.5"/>
    <n v="178.6"/>
    <n v="352.1"/>
    <n v="186.6"/>
    <n v="186.6"/>
    <n v="169"/>
    <n v="169"/>
    <n v="178.5"/>
    <n v="178.5"/>
    <n v="198.4"/>
    <n v="180.7"/>
    <n v="379.1"/>
    <n v="172.8"/>
    <n v="177.9"/>
    <n v="175.35000000000002"/>
    <n v="178"/>
  </r>
  <r>
    <x v="1"/>
    <x v="10"/>
    <x v="2"/>
    <x v="122"/>
    <n v="174.7"/>
    <n v="212.2"/>
    <n v="177.2"/>
    <n v="177.9"/>
    <n v="172.2"/>
    <n v="172.1"/>
    <n v="175.9"/>
    <n v="172.2"/>
    <n v="121.9"/>
    <n v="204.8"/>
    <n v="164.9"/>
    <n v="196.6"/>
    <n v="180.8"/>
    <n v="2303.4"/>
    <n v="180.2"/>
    <n v="167"/>
    <n v="178.2"/>
    <n v="525.4"/>
    <n v="173.5"/>
    <n v="182.6"/>
    <n v="182.6"/>
    <n v="173.5"/>
    <n v="169.2"/>
    <n v="342.7"/>
    <n v="180.8"/>
    <n v="180.8"/>
    <n v="159.80000000000001"/>
    <n v="159.80000000000001"/>
    <n v="172.5"/>
    <n v="172.5"/>
    <n v="202.7"/>
    <n v="181.5"/>
    <n v="384.2"/>
    <n v="168.4"/>
    <n v="170"/>
    <n v="169.2"/>
    <n v="176.3"/>
  </r>
  <r>
    <x v="2"/>
    <x v="10"/>
    <x v="2"/>
    <x v="122"/>
    <n v="174.4"/>
    <n v="207.7"/>
    <n v="175.2"/>
    <n v="177.3"/>
    <n v="179.2"/>
    <n v="169.5"/>
    <n v="152.80000000000001"/>
    <n v="171.1"/>
    <n v="120"/>
    <n v="209.7"/>
    <n v="172.3"/>
    <n v="193"/>
    <n v="177"/>
    <n v="2279.1999999999998"/>
    <n v="186.1"/>
    <n v="178.7"/>
    <n v="185.1"/>
    <n v="549.9"/>
    <n v="173.5"/>
    <n v="181.9"/>
    <n v="181.9"/>
    <n v="173.5"/>
    <n v="174.2"/>
    <n v="347.7"/>
    <n v="184.4"/>
    <n v="184.4"/>
    <n v="164.2"/>
    <n v="164.2"/>
    <n v="175"/>
    <n v="175"/>
    <n v="199.5"/>
    <n v="181"/>
    <n v="380.5"/>
    <n v="170.3"/>
    <n v="174.1"/>
    <n v="172.2"/>
    <n v="177.2"/>
  </r>
  <r>
    <x v="0"/>
    <x v="10"/>
    <x v="3"/>
    <x v="123"/>
    <n v="173.3"/>
    <n v="206.9"/>
    <n v="167.9"/>
    <n v="178.2"/>
    <n v="178.5"/>
    <n v="173.7"/>
    <n v="142.80000000000001"/>
    <n v="172.8"/>
    <n v="120.4"/>
    <n v="215.5"/>
    <n v="178.2"/>
    <n v="190.5"/>
    <n v="175.5"/>
    <n v="2274.1999999999998"/>
    <n v="190.7"/>
    <n v="187.3"/>
    <n v="190.2"/>
    <n v="568.20000000000005"/>
    <m/>
    <n v="181.5"/>
    <n v="181.5"/>
    <n v="175.2"/>
    <n v="179.1"/>
    <n v="354.29999999999995"/>
    <n v="187.2"/>
    <n v="187.2"/>
    <n v="169.4"/>
    <n v="169.4"/>
    <n v="179.4"/>
    <n v="179.4"/>
    <n v="199.5"/>
    <n v="183.8"/>
    <n v="383.3"/>
    <n v="173.2"/>
    <n v="178.9"/>
    <n v="176.05"/>
    <n v="178.8"/>
  </r>
  <r>
    <x v="1"/>
    <x v="10"/>
    <x v="3"/>
    <x v="123"/>
    <n v="174.8"/>
    <n v="213.7"/>
    <n v="172.4"/>
    <n v="178.8"/>
    <n v="168.7"/>
    <n v="179.2"/>
    <n v="179.9"/>
    <n v="174.7"/>
    <n v="123.1"/>
    <n v="207.8"/>
    <n v="165.5"/>
    <n v="197"/>
    <n v="182.1"/>
    <n v="2317.7000000000003"/>
    <n v="181"/>
    <n v="167.7"/>
    <n v="178.9"/>
    <n v="527.6"/>
    <n v="175.2"/>
    <n v="182.1"/>
    <n v="182.1"/>
    <n v="175.2"/>
    <n v="169.6"/>
    <n v="344.79999999999995"/>
    <n v="181.5"/>
    <n v="181.5"/>
    <n v="160.1"/>
    <n v="160.1"/>
    <n v="174.2"/>
    <n v="174.2"/>
    <n v="203.5"/>
    <n v="184.4"/>
    <n v="387.9"/>
    <n v="168.8"/>
    <n v="170.9"/>
    <n v="169.85000000000002"/>
    <n v="177.4"/>
  </r>
  <r>
    <x v="2"/>
    <x v="10"/>
    <x v="3"/>
    <x v="123"/>
    <n v="173.8"/>
    <n v="209.3"/>
    <n v="169.6"/>
    <n v="178.4"/>
    <n v="174.9"/>
    <n v="176.3"/>
    <n v="155.4"/>
    <n v="173.4"/>
    <n v="121.3"/>
    <n v="212.9"/>
    <n v="172.9"/>
    <n v="193.5"/>
    <n v="177.9"/>
    <n v="2289.6000000000004"/>
    <n v="186.9"/>
    <n v="179.2"/>
    <n v="185.7"/>
    <n v="551.79999999999995"/>
    <n v="175.2"/>
    <n v="181.7"/>
    <n v="181.7"/>
    <n v="175.2"/>
    <n v="174.6"/>
    <n v="349.79999999999995"/>
    <n v="185"/>
    <n v="185"/>
    <n v="164.5"/>
    <n v="164.5"/>
    <n v="176.4"/>
    <n v="176.4"/>
    <n v="200.6"/>
    <n v="184"/>
    <n v="384.6"/>
    <n v="170.7"/>
    <n v="175"/>
    <n v="172.85"/>
    <n v="178.1"/>
  </r>
  <r>
    <x v="0"/>
    <x v="10"/>
    <x v="4"/>
    <x v="124"/>
    <n v="173.2"/>
    <n v="211.5"/>
    <n v="171"/>
    <n v="179.6"/>
    <n v="173.3"/>
    <n v="169"/>
    <n v="148.69999999999999"/>
    <n v="174.9"/>
    <n v="121.9"/>
    <n v="221"/>
    <n v="178.7"/>
    <n v="191.1"/>
    <n v="176.8"/>
    <n v="2290.7000000000007"/>
    <n v="191.2"/>
    <n v="187.9"/>
    <n v="190.8"/>
    <n v="569.90000000000009"/>
    <m/>
    <n v="182.5"/>
    <n v="182.5"/>
    <n v="175.6"/>
    <n v="179.8"/>
    <n v="355.4"/>
    <n v="187.8"/>
    <n v="187.8"/>
    <n v="169.7"/>
    <n v="169.7"/>
    <n v="180.3"/>
    <n v="180.3"/>
    <n v="199.9"/>
    <n v="184.9"/>
    <n v="384.8"/>
    <n v="173.8"/>
    <n v="179.5"/>
    <n v="176.65"/>
    <n v="179.8"/>
  </r>
  <r>
    <x v="1"/>
    <x v="10"/>
    <x v="4"/>
    <x v="124"/>
    <n v="174.7"/>
    <n v="219.4"/>
    <n v="176.7"/>
    <n v="179.4"/>
    <n v="164.4"/>
    <n v="175.8"/>
    <n v="185"/>
    <n v="176.9"/>
    <n v="124.2"/>
    <n v="211.9"/>
    <n v="165.9"/>
    <n v="197.7"/>
    <n v="183.1"/>
    <n v="2335.1"/>
    <n v="181.3"/>
    <n v="168.1"/>
    <n v="179.3"/>
    <n v="528.70000000000005"/>
    <n v="175.6"/>
    <n v="183.4"/>
    <n v="183.4"/>
    <n v="175.6"/>
    <n v="170.1"/>
    <n v="345.7"/>
    <n v="182.2"/>
    <n v="182.2"/>
    <n v="160.4"/>
    <n v="160.4"/>
    <n v="174.8"/>
    <n v="174.8"/>
    <n v="204.2"/>
    <n v="185.6"/>
    <n v="389.79999999999995"/>
    <n v="169.2"/>
    <n v="171.6"/>
    <n v="170.39999999999998"/>
    <n v="178.2"/>
  </r>
  <r>
    <x v="2"/>
    <x v="10"/>
    <x v="4"/>
    <x v="124"/>
    <n v="173.7"/>
    <n v="214.3"/>
    <n v="173.2"/>
    <n v="179.5"/>
    <n v="170"/>
    <n v="172.2"/>
    <n v="161"/>
    <n v="175.6"/>
    <n v="122.7"/>
    <n v="218"/>
    <n v="173.4"/>
    <n v="194.2"/>
    <n v="179.1"/>
    <n v="2306.9"/>
    <n v="187.3"/>
    <n v="179.7"/>
    <n v="186.2"/>
    <n v="553.20000000000005"/>
    <n v="175.6"/>
    <n v="182.8"/>
    <n v="182.8"/>
    <n v="175.6"/>
    <n v="175.2"/>
    <n v="350.79999999999995"/>
    <n v="185.7"/>
    <n v="185.7"/>
    <n v="164.8"/>
    <n v="164.8"/>
    <n v="177.1"/>
    <n v="177.1"/>
    <n v="201"/>
    <n v="185.2"/>
    <n v="386.2"/>
    <n v="171.2"/>
    <n v="175.7"/>
    <n v="173.45"/>
    <n v="179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BC965-FF1E-465B-AC83-90ECC441A13B}" name="PivotTable4" cacheId="1" dataOnRows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>
  <location ref="A171:E198" firstHeaderRow="1" firstDataRow="2" firstDataCol="1" rowPageCount="2" colPageCount="1"/>
  <pivotFields count="29"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allDrilled="1" showAll="0" defaultAttributeDrillState="1">
      <items count="1">
        <item t="default"/>
      </items>
    </pivotField>
  </pivotFields>
  <rowFields count="1">
    <field x="-2"/>
  </rowFields>
  <rowItems count="2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1" hier="0" name="[All_India_Index_Upto_April236].[Sector].&amp;[Rural+Urban]" cap="Rural+Urban"/>
    <pageField fld="28" hier="2" name="[All_India_Index_Upto_April236].[Month].[All]" cap="All"/>
  </pageFields>
  <dataFields count="26">
    <dataField name="Cereals and products" fld="2" subtotal="average" baseField="28" baseItem="0"/>
    <dataField name="Meat and fish" fld="3" subtotal="average" baseField="28" baseItem="0"/>
    <dataField name="Egg" fld="4" subtotal="average" baseField="28" baseItem="0"/>
    <dataField name="Milk and products" fld="5" subtotal="average" baseField="28" baseItem="0"/>
    <dataField name="Oils and fats" fld="6" subtotal="average" baseField="28" baseItem="0"/>
    <dataField name="Fruits" fld="7" subtotal="average" baseField="28" baseItem="0"/>
    <dataField name="Vegetables" fld="8" subtotal="average" baseField="28" baseItem="0"/>
    <dataField name="Pulses and products" fld="9" subtotal="average" baseField="28" baseItem="0"/>
    <dataField name="Sugar and Confectionery" fld="10" subtotal="average" baseField="28" baseItem="0"/>
    <dataField name="Spices" fld="11" subtotal="average" baseField="28" baseItem="0"/>
    <dataField name="Non-alcoholic beverages" fld="12" subtotal="average" baseField="28" baseItem="0"/>
    <dataField name="Prepared meals, snacks, sweets etc." fld="13" subtotal="average" baseField="28" baseItem="0"/>
    <dataField name="Food and beverages" fld="14" subtotal="average" baseField="28" baseItem="0"/>
    <dataField name="Clothing" fld="15" subtotal="average" baseField="28" baseItem="0"/>
    <dataField name="Footwear" fld="16" subtotal="average" baseField="28" baseItem="0"/>
    <dataField name="Clothing and footwear" fld="17" subtotal="average" baseField="28" baseItem="0"/>
    <dataField name="Fuel and light" fld="18" subtotal="average" baseField="28" baseItem="0"/>
    <dataField name="Housing " fld="19" subtotal="average" baseField="28" baseItem="0"/>
    <dataField name="Household goods and services" fld="20" subtotal="average" baseField="28" baseItem="0"/>
    <dataField name="Health" fld="21" subtotal="average" baseField="28" baseItem="0"/>
    <dataField name="Transport and communication" fld="22" subtotal="average" baseField="28" baseItem="0"/>
    <dataField name="Education" fld="23" subtotal="average" baseField="28" baseItem="0"/>
    <dataField name="Pan, tobacco and intoxicants" fld="24" subtotal="average" baseField="28" baseItem="0"/>
    <dataField name="Personal care and effects" fld="25" subtotal="average" baseField="28" baseItem="0"/>
    <dataField name="Recreation and amusement" fld="26" subtotal="average" baseField="28" baseItem="0"/>
    <dataField name="Miscellaneous" fld="27" subtotal="average" baseField="28" baseItem="0"/>
  </dataFields>
  <formats count="3">
    <format dxfId="4">
      <pivotArea grandCol="1" outline="0" collapsedLevelsAreSubtotals="1" fieldPosition="0"/>
    </format>
    <format dxfId="3">
      <pivotArea outline="0" collapsedLevelsAreSubtotals="1" fieldPosition="0"/>
    </format>
    <format dxfId="2">
      <pivotArea dataOnly="0" labelOnly="1" grandCol="1" outline="0" fieldPosition="0"/>
    </format>
  </formats>
  <pivotHierarchies count="132">
    <pivotHierarchy multipleItemSelectionAllowed="1" dragToData="1">
      <members count="1" level="1">
        <member name="[All_India_Index_Upto_April236].[Sector].&amp;[Rural+Urban]"/>
      </members>
    </pivotHierarchy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ereals and products"/>
    <pivotHierarchy dragToData="1" caption="Meat and fish"/>
    <pivotHierarchy dragToData="1" caption="Egg"/>
    <pivotHierarchy dragToData="1" caption="Milk and products"/>
    <pivotHierarchy dragToData="1" caption="Fruits"/>
    <pivotHierarchy dragToData="1" caption="Vegetables"/>
    <pivotHierarchy dragToData="1" caption="Oils and fats"/>
    <pivotHierarchy dragToData="1" caption="Pulses and products"/>
    <pivotHierarchy dragToData="1" caption="Spices"/>
    <pivotHierarchy dragToData="1" caption="Non-alcoholic beverages"/>
    <pivotHierarchy dragToData="1" caption="Prepared meals, snacks, sweets etc."/>
    <pivotHierarchy dragToData="1" caption="Food and beverages"/>
    <pivotHierarchy dragToData="1" caption="Sugar and Confectioner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Cereals and products"/>
    <pivotHierarchy dragToData="1" caption="Count of Meat and fish"/>
    <pivotHierarchy dragToData="1" caption="Clothing"/>
    <pivotHierarchy dragToData="1" caption="Footwear"/>
    <pivotHierarchy dragToData="1" caption="Clothing and footwear"/>
    <pivotHierarchy dragToData="1" caption="Fuel and light"/>
    <pivotHierarchy dragToData="1" caption="Housing "/>
    <pivotHierarchy dragToData="1" caption="Household goods and services"/>
    <pivotHierarchy dragToData="1" caption="Health"/>
    <pivotHierarchy dragToData="1" caption="Transport and communication"/>
    <pivotHierarchy dragToData="1" caption="Education"/>
    <pivotHierarchy dragToData="1" caption="Pan, tobacco and intoxicants"/>
    <pivotHierarchy dragToData="1" caption="Personal care and effects"/>
    <pivotHierarchy dragToData="1" caption="Recreation and amusement"/>
    <pivotHierarchy dragToData="1" caption="Miscellaneou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actice Set.xlsx!All_India_Index_Upto_April236">
        <x15:activeTabTopLevelEntity name="[All_India_Index_Upto_April236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95FD7-BAF1-4297-A437-1B24FF0960D8}" name="PivotTable3" cacheId="2" dataOnRows="1" applyNumberFormats="0" applyBorderFormats="0" applyFontFormats="0" applyPatternFormats="0" applyAlignmentFormats="0" applyWidthHeightFormats="1" dataCaption="Food Categogies" updatedVersion="8" minRefreshableVersion="3" useAutoFormatting="1" subtotalHiddenItems="1" itemPrintTitles="1" createdVersion="8" indent="0" outline="1" outlineData="1" multipleFieldFilters="0" chartFormat="14" rowHeaderCaption="Month" colHeaderCaption="Month + Year">
  <location ref="A40:O54" firstHeaderRow="1" firstDataRow="2" firstDataCol="1" rowPageCount="2" colPageCount="1"/>
  <pivotFields count="16">
    <pivotField axis="axisPage" allDrilled="1" subtotalTop="0" showAll="0" dataSourceSort="1" defaultSubtotal="0" defaultAttributeDrillState="1">
      <items count="2">
        <item s="1" x="0"/>
        <item s="1" x="1"/>
      </items>
    </pivotField>
    <pivotField axis="axisCol" allDrilled="1" subtotalTop="0" showAll="0" defaultSubtotal="0" defaultAttributeDrillState="1">
      <items count="13">
        <item s="1" x="4"/>
        <item s="1" x="3"/>
        <item s="1" x="2"/>
        <item s="1" x="0"/>
        <item s="1" x="7"/>
        <item s="1" x="6"/>
        <item s="1" x="5"/>
        <item s="1" x="1"/>
        <item s="1" x="10"/>
        <item s="1" x="9"/>
        <item s="1" x="11"/>
        <item s="1" x="8"/>
        <item s="1" x="1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15" hier="0" name="[All_India_Index_Upto_April236].[Sector].&amp;[Rural+Urban]" cap="Rural+Urban"/>
    <pageField fld="0" hier="1" name="[All_India_Index_Upto_April236].[Year].&amp;[2022]" cap="2022"/>
  </pageFields>
  <dataFields count="13">
    <dataField name="Cereals &amp; products" fld="2" subtotal="average" baseField="1" baseItem="0"/>
    <dataField name="Meat &amp; fish" fld="3" subtotal="average" baseField="1" baseItem="0"/>
    <dataField name="Egg" fld="4" subtotal="average" baseField="1" baseItem="0"/>
    <dataField name="Milk &amp; products" fld="5" subtotal="average" baseField="1" baseItem="0"/>
    <dataField name="Fruits" fld="6" subtotal="average" baseField="1" baseItem="0"/>
    <dataField name="Vegetables" fld="7" subtotal="average" baseField="1" baseItem="0"/>
    <dataField name="Oils &amp; fats" fld="8" subtotal="average" baseField="1" baseItem="0"/>
    <dataField name="Pulses &amp; products" fld="9" subtotal="average" baseField="1" baseItem="0"/>
    <dataField name="Spices" fld="10" subtotal="average" baseField="1" baseItem="0"/>
    <dataField name="Non-alcoholic beverages" fld="11" subtotal="average" baseField="1" baseItem="0"/>
    <dataField name="Prepared meals, snacks, sweets etc." fld="12" subtotal="average" baseField="1" baseItem="0"/>
    <dataField name="Food &amp; beverages" fld="13" subtotal="average" baseField="1" baseItem="0"/>
    <dataField name="Sugar &amp; Confectionery" fld="14" subtotal="average" baseField="1" baseItem="0"/>
  </dataFields>
  <formats count="2">
    <format dxfId="6">
      <pivotArea outline="0" collapsedLevelsAreSubtotals="1" fieldPosition="0"/>
    </format>
    <format dxfId="5">
      <pivotArea outline="0" collapsedLevelsAreSubtotals="1" fieldPosition="0"/>
    </format>
  </formats>
  <pivotHierarchies count="132">
    <pivotHierarchy multipleItemSelectionAllowed="1" dragToData="1">
      <members count="1" level="1">
        <member name="[All_India_Index_Upto_April236].[Sector].&amp;[Rural+Urban]"/>
      </members>
    </pivotHierarchy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ereals &amp; products"/>
    <pivotHierarchy dragToData="1" caption="Meat &amp; fish"/>
    <pivotHierarchy dragToData="1" caption="Egg"/>
    <pivotHierarchy dragToData="1" caption="Milk &amp; products"/>
    <pivotHierarchy dragToData="1" caption="Fruits"/>
    <pivotHierarchy dragToData="1" caption="Vegetables"/>
    <pivotHierarchy dragToData="1" caption="Oils &amp; fats"/>
    <pivotHierarchy dragToData="1" caption="Pulses &amp; products"/>
    <pivotHierarchy dragToData="1" caption="Spices"/>
    <pivotHierarchy dragToData="1" caption="Non-alcoholic beverages"/>
    <pivotHierarchy dragToData="1" caption="Prepared meals, snacks, sweets etc."/>
    <pivotHierarchy dragToData="1" caption="Food &amp; beverages"/>
    <pivotHierarchy dragToData="1" caption="Sugar &amp; Confectioner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actice Set.xlsx!All_India_Index_Upto_April236">
        <x15:activeTabTopLevelEntity name="[All_India_Index_Upto_April23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AD7B0-457E-4BED-8FCF-7AC6970646E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 rowHeaderCaption="Year">
  <location ref="A25:B33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hier="0" name="[All_India_Index_Upto_April236].[Sector].&amp;[Rural+Urban]" cap="Rural+Urban"/>
  </pageFields>
  <dataFields count="1">
    <dataField name="Average of General index" fld="2" subtotal="average" baseField="0" baseItem="2"/>
  </dataFields>
  <formats count="6">
    <format dxfId="12">
      <pivotArea collapsedLevelsAreSubtotals="1" fieldPosition="0">
        <references count="1">
          <reference field="0" count="0"/>
        </references>
      </pivotArea>
    </format>
    <format dxfId="11">
      <pivotArea grandRow="1" outline="0" collapsedLevelsAreSubtotals="1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field="0" type="button" dataOnly="0" labelOnly="1" outline="0" axis="axisRow" fieldPosition="0"/>
    </format>
  </formats>
  <pivotHierarchies count="132">
    <pivotHierarchy multipleItemSelectionAllowed="1" dragToData="1">
      <members count="1" level="1">
        <member name="[All_India_Index_Upto_April236].[Sector].&amp;[Rural+Urba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General index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actice Set.xlsx!All_India_Index_Upto_April236">
        <x15:activeTabTopLevelEntity name="[All_India_Index_Upto_April23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96261-B2FE-4D04-8A26-45B6597A73FB}" name="PivotTable5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colHeaderCaption="Years">
  <location ref="A161:E163" firstHeaderRow="1" firstDataRow="2" firstDataCol="1" rowPageCount="1" colPageCount="1"/>
  <pivotFields count="3">
    <pivotField axis="axisPage" allDrilled="1" showAll="0" defaultAttributeDrillState="1">
      <items count="1"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hier="44" name="[Table1].[Month].[All]" cap="All"/>
  </pageFields>
  <dataFields count="1">
    <dataField name="Average of crude oil price" fld="2" subtotal="average" baseField="1" baseItem="0"/>
  </dataFields>
  <formats count="4"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Col="1" outline="0" fieldPosition="0"/>
    </format>
  </formats>
  <pivotHierarchies count="1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"/>
    <pivotHierarchy dragToData="1" caption="Average of crude oil price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4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actice Se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5AFDB-2465-4B67-843D-63ED59C82987}" name="PivotTable2" cacheId="5" dataOnRows="1" applyNumberFormats="0" applyBorderFormats="0" applyFontFormats="0" applyPatternFormats="0" applyAlignmentFormats="0" applyWidthHeightFormats="1" dataCaption="Group Categories(sum)" updatedVersion="8" minRefreshableVersion="3" useAutoFormatting="1" subtotalHiddenItems="1" itemPrintTitles="1" createdVersion="8" indent="0" outline="1" outlineData="1" multipleFieldFilters="0" chartFormat="26">
  <location ref="A7:B16" firstHeaderRow="1" firstDataRow="1" firstDataCol="1" rowPageCount="3" colPageCount="1"/>
  <pivotFields count="12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Items count="1">
    <i/>
  </colItems>
  <pageFields count="3">
    <pageField fld="0" hier="0" name="[All_India_Index_Upto_April236].[Sector].[All]" cap="All"/>
    <pageField fld="1" hier="1" name="[All_India_Index_Upto_April236].[Year].&amp;[2023]" cap="2023"/>
    <pageField fld="2" hier="2" name="[All_India_Index_Upto_April236].[Month].&amp;[May]" cap="May"/>
  </pageFields>
  <dataFields count="9">
    <dataField name="Food &amp; Beverages(bucket)" fld="3" subtotal="average" baseField="0" baseItem="0"/>
    <dataField name="Clothing&amp;Footwear(basket)" fld="4" subtotal="average" baseField="0" baseItem="1"/>
    <dataField name="Fuel(Basket)" fld="5" subtotal="average" baseField="0" baseItem="0"/>
    <dataField name="Housing(Bucket)" fld="6" subtotal="average" baseField="0" baseItem="0"/>
    <dataField name="Health(bucket)" fld="7" subtotal="average" baseField="0" baseItem="0"/>
    <dataField name="Transport &amp; Communication(basket)" fld="8" subtotal="average" baseField="0" baseItem="0"/>
    <dataField name="Education(Bucket)" fld="9" subtotal="average" baseField="0" baseItem="0"/>
    <dataField name="Luxary(Bucket)" fld="11" subtotal="average" baseField="0" baseItem="0"/>
    <dataField name="Miscellaneous(Bucket)" fld="10" subtotal="average" baseField="0" baseItem="0"/>
  </dataFields>
  <formats count="3"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field="-2" type="button" dataOnly="0" labelOnly="1" outline="0" axis="axisRow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2">
    <pivotHierarchy multipleItemSelectionAllowed="1" dragToData="1"/>
    <pivotHierarchy multipleItemSelectionAllowed="1" dragToData="1">
      <members count="1" level="1">
        <member name="[All_India_Index_Upto_April236].[Year].&amp;[2023]"/>
      </members>
    </pivotHierarchy>
    <pivotHierarchy multipleItemSelectionAllowed="1" dragToData="1">
      <members count="1" level="1">
        <member name="[All_India_Index_Upto_April236].[Month].&amp;[Ma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Food &amp; Beverages(bucket)"/>
    <pivotHierarchy dragToData="1"/>
    <pivotHierarchy dragToData="1" caption="Clothing&amp;Footwear(basket)"/>
    <pivotHierarchy dragToData="1"/>
    <pivotHierarchy dragToData="1" caption="Fuel(Basket)"/>
    <pivotHierarchy dragToData="1"/>
    <pivotHierarchy dragToData="1" caption="Housing(Bucket)"/>
    <pivotHierarchy dragToData="1"/>
    <pivotHierarchy dragToData="1" caption="Health(bucket)"/>
    <pivotHierarchy dragToData="1"/>
    <pivotHierarchy dragToData="1" caption="Transport &amp; Communication(basket)"/>
    <pivotHierarchy dragToData="1"/>
    <pivotHierarchy dragToData="1" caption="Education(Bucket)"/>
    <pivotHierarchy dragToData="1"/>
    <pivotHierarchy dragToData="1" caption="Luxary(Bucket)"/>
    <pivotHierarchy dragToData="1"/>
    <pivotHierarchy dragToData="1" caption="Miscellaneous(Bucket)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actice Set.xlsx!All_India_Index_Upto_April236">
        <x15:activeTabTopLevelEntity name="[All_India_Index_Upto_April23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B1407-8501-47D2-BF55-94BA43E48872}" name="PivotTable13" cacheId="0" dataOnRows="1" applyNumberFormats="0" applyBorderFormats="0" applyFontFormats="0" applyPatternFormats="0" applyAlignmentFormats="0" applyWidthHeightFormats="1" dataCaption="food categories" updatedVersion="8" minRefreshableVersion="3" useAutoFormatting="1" itemPrintTitles="1" createdVersion="8" indent="0" outline="1" outlineData="1" multipleFieldFilters="0" colHeaderCaption="Year">
  <location ref="A85:D99" firstHeaderRow="1" firstDataRow="2" firstDataCol="1" rowPageCount="2" colPageCount="1"/>
  <pivotFields count="42">
    <pivotField axis="axisPage" showAll="0">
      <items count="4">
        <item x="0"/>
        <item x="1"/>
        <item x="2"/>
        <item t="default"/>
      </items>
    </pivotField>
    <pivotField axis="axisCol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t="default"/>
      </items>
    </pivotField>
    <pivotField axis="axisPage" multipleItemSelectionAllowed="1" showAll="0">
      <items count="14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1"/>
        <item h="1" x="12"/>
        <item h="1" x="10"/>
        <item t="default"/>
      </items>
    </pivotField>
    <pivotField showAll="0">
      <items count="126">
        <item x="3"/>
        <item x="7"/>
        <item x="12"/>
        <item x="1"/>
        <item x="0"/>
        <item x="6"/>
        <item x="5"/>
        <item x="2"/>
        <item x="4"/>
        <item x="11"/>
        <item x="10"/>
        <item x="9"/>
        <item x="8"/>
        <item x="16"/>
        <item x="20"/>
        <item x="24"/>
        <item x="14"/>
        <item x="13"/>
        <item x="19"/>
        <item x="18"/>
        <item x="15"/>
        <item x="17"/>
        <item x="23"/>
        <item x="22"/>
        <item x="21"/>
        <item x="28"/>
        <item x="32"/>
        <item x="36"/>
        <item x="26"/>
        <item x="25"/>
        <item x="31"/>
        <item x="30"/>
        <item x="27"/>
        <item x="29"/>
        <item x="35"/>
        <item x="34"/>
        <item x="33"/>
        <item x="40"/>
        <item x="44"/>
        <item x="48"/>
        <item x="38"/>
        <item x="37"/>
        <item x="43"/>
        <item x="42"/>
        <item x="39"/>
        <item x="41"/>
        <item x="47"/>
        <item x="46"/>
        <item x="45"/>
        <item x="52"/>
        <item x="56"/>
        <item x="60"/>
        <item x="50"/>
        <item x="49"/>
        <item x="55"/>
        <item x="54"/>
        <item x="51"/>
        <item x="53"/>
        <item x="59"/>
        <item x="58"/>
        <item x="57"/>
        <item x="64"/>
        <item x="68"/>
        <item x="72"/>
        <item x="62"/>
        <item x="61"/>
        <item x="67"/>
        <item x="66"/>
        <item x="63"/>
        <item x="65"/>
        <item x="71"/>
        <item x="70"/>
        <item x="69"/>
        <item x="79"/>
        <item x="83"/>
        <item x="74"/>
        <item x="73"/>
        <item x="78"/>
        <item x="77"/>
        <item x="75"/>
        <item x="76"/>
        <item x="82"/>
        <item x="81"/>
        <item x="80"/>
        <item x="87"/>
        <item x="91"/>
        <item x="95"/>
        <item x="85"/>
        <item x="84"/>
        <item x="90"/>
        <item x="89"/>
        <item x="86"/>
        <item x="88"/>
        <item x="94"/>
        <item x="93"/>
        <item x="92"/>
        <item x="99"/>
        <item x="103"/>
        <item x="107"/>
        <item x="97"/>
        <item x="96"/>
        <item x="102"/>
        <item x="101"/>
        <item x="98"/>
        <item x="100"/>
        <item x="106"/>
        <item x="105"/>
        <item x="104"/>
        <item x="111"/>
        <item x="115"/>
        <item x="119"/>
        <item x="109"/>
        <item x="108"/>
        <item x="114"/>
        <item x="113"/>
        <item x="110"/>
        <item x="112"/>
        <item x="118"/>
        <item x="117"/>
        <item x="116"/>
        <item x="123"/>
        <item x="121"/>
        <item x="120"/>
        <item x="122"/>
        <item x="1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" showAll="0"/>
    <pivotField showAll="0"/>
    <pivotField showAll="0"/>
    <pivotField showAll="0"/>
    <pivotField numFmtId="1" showAll="0"/>
    <pivotField showAll="0"/>
    <pivotField showAll="0"/>
    <pivotField numFmtId="1" showAll="0"/>
    <pivotField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showAll="0"/>
    <pivotField numFmtId="1" showAll="0"/>
    <pivotField showAll="0"/>
    <pivotField showAll="0"/>
    <pivotField numFmtId="1" showAll="0"/>
    <pivotField showAll="0"/>
    <pivotField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3">
    <i>
      <x v="9"/>
    </i>
    <i>
      <x v="10"/>
    </i>
    <i t="grand">
      <x/>
    </i>
  </colItems>
  <pageFields count="2">
    <pageField fld="0" hier="-1"/>
    <pageField fld="2" hier="-1"/>
  </pageFields>
  <dataFields count="13">
    <dataField name="Average of Prepared meals, snacks, sweets etc." fld="15" subtotal="average" baseField="0" baseItem="0"/>
    <dataField name="Average of Cereals and products" fld="4" subtotal="average" baseField="0" baseItem="0"/>
    <dataField name="Average of Food and beverages" fld="16" subtotal="average" baseField="0" baseItem="0"/>
    <dataField name="Average of Sugar and Confectionery" fld="12" subtotal="average" baseField="0" baseItem="0"/>
    <dataField name="Average of Fruits" fld="9" subtotal="average" baseField="0" baseItem="0"/>
    <dataField name="Average of Non-alcoholic beverages" fld="14" subtotal="average" baseField="0" baseItem="0"/>
    <dataField name="Average of Oils and fats" fld="8" subtotal="average" baseField="0" baseItem="0"/>
    <dataField name="Average of Meat and fish" fld="5" subtotal="average" baseField="0" baseItem="0"/>
    <dataField name="Average of Egg" fld="6" subtotal="average" baseField="0" baseItem="0"/>
    <dataField name="Average of Vegetables" fld="10" subtotal="average" baseField="0" baseItem="0"/>
    <dataField name="Average of Spices" fld="13" subtotal="average" baseField="0" baseItem="0"/>
    <dataField name="Average of Milk and products" fld="7" subtotal="average" baseField="0" baseItem="0"/>
    <dataField name="Average of Pulses and products" fld="11" subtotal="average" baseField="0" baseItem="0"/>
  </dataFields>
  <formats count="2">
    <format dxfId="21">
      <pivotArea outline="0" collapsedLevelsAreSubtotals="1" fieldPosition="0"/>
    </format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F4DAC05-A5FF-4E4F-AC30-CA9F674D4F90}" autoFormatId="16" applyNumberFormats="0" applyBorderFormats="0" applyFontFormats="0" applyPatternFormats="0" applyAlignmentFormats="0" applyWidthHeightFormats="0">
  <queryTableRefresh nextId="51">
    <queryTableFields count="43">
      <queryTableField id="1" name="Sector" tableColumnId="1"/>
      <queryTableField id="2" name="Year" tableColumnId="2"/>
      <queryTableField id="3" name="Month" tableColumnId="3"/>
      <queryTableField id="31" dataBound="0" tableColumnId="31"/>
      <queryTableField id="4" name="Cereals and products" tableColumnId="4"/>
      <queryTableField id="5" name="Meat and fish" tableColumnId="5"/>
      <queryTableField id="6" name="Egg" tableColumnId="6"/>
      <queryTableField id="7" name="Milk and products" tableColumnId="7"/>
      <queryTableField id="8" name="Oils and fats" tableColumnId="8"/>
      <queryTableField id="9" name="Fruits" tableColumnId="9"/>
      <queryTableField id="10" name="Vegetables" tableColumnId="10"/>
      <queryTableField id="11" name="Pulses and products" tableColumnId="11"/>
      <queryTableField id="12" name="Sugar and Confectionery" tableColumnId="12"/>
      <queryTableField id="13" name="Spices" tableColumnId="13"/>
      <queryTableField id="14" name="Non-alcoholic beverages" tableColumnId="14"/>
      <queryTableField id="15" name="Prepared meals, snacks, sweets etc." tableColumnId="15"/>
      <queryTableField id="16" name="Food and beverages" tableColumnId="16"/>
      <queryTableField id="39" dataBound="0" tableColumnId="21"/>
      <queryTableField id="49" dataBound="0" tableColumnId="42"/>
      <queryTableField id="18" name="Clothing" tableColumnId="18"/>
      <queryTableField id="19" name="Footwear" tableColumnId="19"/>
      <queryTableField id="20" name="Clothing and footwear" tableColumnId="20"/>
      <queryTableField id="42" dataBound="0" tableColumnId="33"/>
      <queryTableField id="34" dataBound="0" tableColumnId="36"/>
      <queryTableField id="22" name="Fuel and light" tableColumnId="22"/>
      <queryTableField id="43" dataBound="0" tableColumnId="34"/>
      <queryTableField id="35" dataBound="0" tableColumnId="37"/>
      <queryTableField id="23" name="Household goods and services" tableColumnId="23"/>
      <queryTableField id="41" dataBound="0" tableColumnId="32"/>
      <queryTableField id="50" dataBound="0" tableColumnId="43"/>
      <queryTableField id="24" name="Health" tableColumnId="24"/>
      <queryTableField id="44" dataBound="0" tableColumnId="35"/>
      <queryTableField id="25" name="Transport and communication" tableColumnId="25"/>
      <queryTableField id="45" dataBound="0" tableColumnId="38"/>
      <queryTableField id="27" name="Education" tableColumnId="27"/>
      <queryTableField id="46" dataBound="0" tableColumnId="39"/>
      <queryTableField id="17" name="Pan, tobacco and intoxicants" tableColumnId="17"/>
      <queryTableField id="28" name="Personal care and effects" tableColumnId="28"/>
      <queryTableField id="47" dataBound="0" tableColumnId="40"/>
      <queryTableField id="26" name="Recreation and amusement" tableColumnId="26"/>
      <queryTableField id="29" name="Miscellaneous" tableColumnId="29"/>
      <queryTableField id="48" dataBound="0" tableColumnId="41"/>
      <queryTableField id="30" name="General index" tableColumnId="30"/>
    </queryTableFields>
    <queryTableDeletedFields count="1">
      <deletedField name="Housing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64A5B1-CAA7-42F2-A04C-1CED1E3200BB}" name="CPI_Inflation_Clean" displayName="CPI_Inflation_Clean" ref="A1:AQ373" tableType="queryTable" totalsRowShown="0" headerRowDxfId="66" dataDxfId="65">
  <autoFilter ref="A1:AQ373" xr:uid="{5264A5B1-CAA7-42F2-A04C-1CED1E3200BB}"/>
  <tableColumns count="43">
    <tableColumn id="1" xr3:uid="{6A794263-B363-45D3-B6D9-7219BBE2A456}" uniqueName="1" name="Sector" queryTableFieldId="1" dataDxfId="64"/>
    <tableColumn id="2" xr3:uid="{0CBA3528-BCBA-4CAA-8A6C-B10E893B411B}" uniqueName="2" name="Year" queryTableFieldId="2" dataDxfId="63"/>
    <tableColumn id="3" xr3:uid="{C523D1A9-0708-4109-8E15-A34C81FBCFDB}" uniqueName="3" name="Month" queryTableFieldId="3" dataDxfId="62"/>
    <tableColumn id="31" xr3:uid="{8436182B-A2CD-4079-8AA0-9AEAEB61BDC4}" uniqueName="31" name="Month+Year" queryTableFieldId="31" dataDxfId="61">
      <calculatedColumnFormula>CONCATENATE(B2," ",C2)</calculatedColumnFormula>
    </tableColumn>
    <tableColumn id="4" xr3:uid="{922C4D06-4534-4274-BA5B-14ABFE46F199}" uniqueName="4" name="Cereals and products" queryTableFieldId="4" dataDxfId="60"/>
    <tableColumn id="5" xr3:uid="{E1FF9411-C6E4-4AD6-9D6E-EBE719CD3FEE}" uniqueName="5" name="Meat and fish" queryTableFieldId="5" dataDxfId="59"/>
    <tableColumn id="6" xr3:uid="{BB07B31B-708D-4549-AEE9-D7D07454073F}" uniqueName="6" name="Egg" queryTableFieldId="6" dataDxfId="58"/>
    <tableColumn id="7" xr3:uid="{B673BAFC-6EA1-486E-B323-5ACAC91FA2C4}" uniqueName="7" name="Milk and products" queryTableFieldId="7" dataDxfId="57"/>
    <tableColumn id="8" xr3:uid="{7BE5D4F6-16BA-4209-8D82-DE33168CEA41}" uniqueName="8" name="Oils and fats" queryTableFieldId="8" dataDxfId="56"/>
    <tableColumn id="9" xr3:uid="{39FB2AE3-E831-4C21-801F-B87629B34498}" uniqueName="9" name="Fruits" queryTableFieldId="9" dataDxfId="55"/>
    <tableColumn id="10" xr3:uid="{47128A07-2C38-4344-9B8C-D29BB5B9966C}" uniqueName="10" name="Vegetables" queryTableFieldId="10" dataDxfId="54"/>
    <tableColumn id="11" xr3:uid="{9E55E8AE-CD86-4006-8C76-6D011B1B615C}" uniqueName="11" name="Pulses and products" queryTableFieldId="11" dataDxfId="53"/>
    <tableColumn id="12" xr3:uid="{4FECCF6F-772A-43D4-8E33-4090A541AE92}" uniqueName="12" name="Sugar and Confectionery" queryTableFieldId="12" dataDxfId="52"/>
    <tableColumn id="13" xr3:uid="{64CBB657-ABB4-43DB-AF49-71940D3C7DF4}" uniqueName="13" name="Spices" queryTableFieldId="13" dataDxfId="51"/>
    <tableColumn id="14" xr3:uid="{0AB20E80-FB99-4AC5-B2F5-4CBE9DE2CA28}" uniqueName="14" name="Non-alcoholic beverages" queryTableFieldId="14" dataDxfId="50"/>
    <tableColumn id="15" xr3:uid="{D89219F5-E53F-4BD9-B5F8-5609AA615437}" uniqueName="15" name="Prepared meals, snacks, sweets etc." queryTableFieldId="15" dataDxfId="49"/>
    <tableColumn id="16" xr3:uid="{717D1C71-D7BD-4A61-BAFA-C6090740B347}" uniqueName="16" name="Food and beverages" queryTableFieldId="16" dataDxfId="48"/>
    <tableColumn id="21" xr3:uid="{904A584B-3322-496F-BCF1-6572EA6EFA22}" uniqueName="21" name="Food &amp; Beverages(bucket)" queryTableFieldId="39" dataDxfId="47">
      <calculatedColumnFormula>SUM(E2:Q2)</calculatedColumnFormula>
    </tableColumn>
    <tableColumn id="42" xr3:uid="{67BE65D3-D153-4E25-8446-A70C27CDF79D}" uniqueName="42" name="Food &amp; Beverages(avg)" queryTableFieldId="49" dataDxfId="46">
      <calculatedColumnFormula>AVERAGE(CPI_Inflation_Clean[[#This Row],[Cereals and products]:[Food and beverages]])</calculatedColumnFormula>
    </tableColumn>
    <tableColumn id="18" xr3:uid="{5F2DE642-D81D-410E-90BE-CF138BDBCED5}" uniqueName="18" name="Clothing" queryTableFieldId="18" dataDxfId="45"/>
    <tableColumn id="19" xr3:uid="{915B5E65-CF24-47EA-ABBD-B23B59C86DEB}" uniqueName="19" name="Footwear" queryTableFieldId="19" dataDxfId="44"/>
    <tableColumn id="20" xr3:uid="{F7A85ACD-6904-4AEF-B729-A1715060A515}" uniqueName="20" name="Clothing and footwear" queryTableFieldId="20" dataDxfId="43"/>
    <tableColumn id="33" xr3:uid="{C74A47E4-7302-4B9A-BC53-38AD8847B9F7}" uniqueName="33" name="Clothing&amp;Footwear(basket)" queryTableFieldId="42" dataDxfId="42">
      <calculatedColumnFormula>SUM(T2:V2)</calculatedColumnFormula>
    </tableColumn>
    <tableColumn id="36" xr3:uid="{BE59674C-ED40-4FEC-8DBA-D2D8FB10A94E}" uniqueName="36" name="Housing" queryTableFieldId="34" dataDxfId="41"/>
    <tableColumn id="22" xr3:uid="{AA2D4F40-20EF-457A-B921-9D59FFBDA3DF}" uniqueName="22" name="Fuel and light" queryTableFieldId="22" dataDxfId="40"/>
    <tableColumn id="34" xr3:uid="{279EDFE3-E6FE-4327-9764-19C196167333}" uniqueName="34" name="Fuel(Basket)" queryTableFieldId="43" dataDxfId="39">
      <calculatedColumnFormula>SUM(CPI_Inflation_Clean[[#This Row],[Fuel and light]])</calculatedColumnFormula>
    </tableColumn>
    <tableColumn id="37" xr3:uid="{401E8763-E029-412D-8117-6C3245095023}" uniqueName="37" name="Housing Clean" queryTableFieldId="35" dataDxfId="38">
      <calculatedColumnFormula>IF(CPI_Inflation_Clean[[#This Row],[Housing]]="",X3,CPI_Inflation_Clean[[#This Row],[Housing]])</calculatedColumnFormula>
    </tableColumn>
    <tableColumn id="23" xr3:uid="{8502D7EB-8C5B-45E9-9B66-60D9F3C90CA3}" uniqueName="23" name="Household goods and services" queryTableFieldId="23" dataDxfId="37"/>
    <tableColumn id="32" xr3:uid="{464D0FFA-4228-4DD0-82DF-6306C649DA07}" uniqueName="32" name="Housing(Bucket)" queryTableFieldId="41" dataDxfId="36">
      <calculatedColumnFormula>SUM(AA2:AB2)</calculatedColumnFormula>
    </tableColumn>
    <tableColumn id="43" xr3:uid="{D8A1F8FB-047C-4B49-B0A4-09C48F394BC7}" uniqueName="43" name="Household(avg)" queryTableFieldId="50" dataDxfId="35">
      <calculatedColumnFormula>AVERAGE(CPI_Inflation_Clean[[#This Row],[Housing Clean]:[Household goods and services]])</calculatedColumnFormula>
    </tableColumn>
    <tableColumn id="24" xr3:uid="{2354BFCA-DB1C-4A69-950F-92EAEDA46170}" uniqueName="24" name="Health" queryTableFieldId="24" dataDxfId="34"/>
    <tableColumn id="35" xr3:uid="{90954BC6-DE94-4CA6-A903-EF9938F07C53}" uniqueName="35" name="Health(bucket)" queryTableFieldId="44" dataDxfId="33">
      <calculatedColumnFormula>AVERAGE(CPI_Inflation_Clean[[#This Row],[Health]])</calculatedColumnFormula>
    </tableColumn>
    <tableColumn id="25" xr3:uid="{5291D9CA-259D-41F0-AE82-96CC4DE17FE2}" uniqueName="25" name="Transport and communication" queryTableFieldId="25" dataDxfId="32"/>
    <tableColumn id="38" xr3:uid="{A3578D1A-45EF-4813-926B-556969C3B009}" uniqueName="38" name="T&amp;C(basket)" queryTableFieldId="45" dataDxfId="31">
      <calculatedColumnFormula>SUM(CPI_Inflation_Clean[[#This Row],[Transport and communication]])</calculatedColumnFormula>
    </tableColumn>
    <tableColumn id="27" xr3:uid="{9F7C9184-B03A-48F8-B2D1-1BE06BF35C35}" uniqueName="27" name="Education" queryTableFieldId="27" dataDxfId="30"/>
    <tableColumn id="39" xr3:uid="{E35F4386-27C6-4B46-AA92-5D71C8688FEB}" uniqueName="39" name="Education(Bucket)" queryTableFieldId="46" dataDxfId="29">
      <calculatedColumnFormula>SUM(CPI_Inflation_Clean[[#This Row],[Education]])</calculatedColumnFormula>
    </tableColumn>
    <tableColumn id="17" xr3:uid="{CD7DBE0E-FA52-4AA1-806B-2032DB3721B2}" uniqueName="17" name="Pan, tobacco and intoxicants" queryTableFieldId="17" dataDxfId="28"/>
    <tableColumn id="28" xr3:uid="{A4C8A8F6-508D-4865-BDD6-81C2976B1758}" uniqueName="28" name="Personal care and effects" queryTableFieldId="28" dataDxfId="27"/>
    <tableColumn id="40" xr3:uid="{28778722-AE21-4919-8205-B1FD73ECD9A6}" uniqueName="40" name="Luxary(Bucket)" queryTableFieldId="47" dataDxfId="26">
      <calculatedColumnFormula>SUM(AK2:AL2)</calculatedColumnFormula>
    </tableColumn>
    <tableColumn id="26" xr3:uid="{D1689772-3C16-43C2-9D8E-110499E76BA6}" uniqueName="26" name="Recreation and amusement" queryTableFieldId="26" dataDxfId="25"/>
    <tableColumn id="29" xr3:uid="{20683CE2-1D25-4F96-9873-983236B89109}" uniqueName="29" name="Miscellaneous" queryTableFieldId="29" dataDxfId="24"/>
    <tableColumn id="41" xr3:uid="{3A371012-BD18-43BF-8931-0793E3446F0D}" uniqueName="41" name="Miscellaneous(Bucket)" queryTableFieldId="48" dataDxfId="23">
      <calculatedColumnFormula>AVERAGE(AN2:AO2)</calculatedColumnFormula>
    </tableColumn>
    <tableColumn id="30" xr3:uid="{20BA10A1-979C-40A6-BD21-2F1822952F58}" uniqueName="30" name="General index" queryTableFieldId="30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5B0C73-EDF5-4547-8689-12D9099E6D04}" name="Table1" displayName="Table1" ref="Q1:S29" totalsRowShown="0">
  <autoFilter ref="Q1:S29" xr:uid="{635B0C73-EDF5-4547-8689-12D9099E6D04}"/>
  <tableColumns count="3">
    <tableColumn id="1" xr3:uid="{E04B21ED-B658-4B8E-9F65-1C848F1AF0DC}" name="Year"/>
    <tableColumn id="2" xr3:uid="{F56AE027-B34D-4E9D-8072-DA3F3B4BB813}" name="Month" dataDxfId="1"/>
    <tableColumn id="3" xr3:uid="{CBF44CE6-D648-4573-BEFF-61212590319F}" name="Crude Oil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19A6-5FD2-4114-87D7-EAFA6D128451}">
  <dimension ref="A1:AQ376"/>
  <sheetViews>
    <sheetView topLeftCell="A355" workbookViewId="0">
      <selection activeCell="F12" sqref="F12"/>
    </sheetView>
  </sheetViews>
  <sheetFormatPr defaultRowHeight="14.4"/>
  <cols>
    <col min="1" max="1" width="11.21875" style="1" bestFit="1" customWidth="1"/>
    <col min="2" max="2" width="9.109375" style="1" bestFit="1" customWidth="1"/>
    <col min="3" max="3" width="11.21875" style="1" bestFit="1" customWidth="1"/>
    <col min="4" max="4" width="15.88671875" style="1" bestFit="1" customWidth="1"/>
    <col min="5" max="5" width="23.21875" style="1" bestFit="1" customWidth="1"/>
    <col min="6" max="6" width="17" style="1" bestFit="1" customWidth="1"/>
    <col min="7" max="7" width="8.44140625" style="1" bestFit="1" customWidth="1"/>
    <col min="8" max="8" width="20.77734375" style="1" bestFit="1" customWidth="1"/>
    <col min="9" max="9" width="15.6640625" style="1" bestFit="1" customWidth="1"/>
    <col min="10" max="10" width="10" style="1" bestFit="1" customWidth="1"/>
    <col min="11" max="11" width="14.6640625" style="1" bestFit="1" customWidth="1"/>
    <col min="12" max="12" width="22.44140625" style="1" bestFit="1" customWidth="1"/>
    <col min="13" max="13" width="26.5546875" style="1" bestFit="1" customWidth="1"/>
    <col min="14" max="14" width="10.6640625" style="1" bestFit="1" customWidth="1"/>
    <col min="15" max="15" width="26.44140625" style="1" bestFit="1" customWidth="1"/>
    <col min="16" max="16" width="35.77734375" style="1" bestFit="1" customWidth="1"/>
    <col min="17" max="17" width="22.5546875" style="1" bestFit="1" customWidth="1"/>
    <col min="18" max="18" width="28" style="1" bestFit="1" customWidth="1"/>
    <col min="19" max="19" width="28" style="1" customWidth="1"/>
    <col min="20" max="20" width="12.44140625" bestFit="1" customWidth="1"/>
    <col min="21" max="21" width="13.33203125" style="1" bestFit="1" customWidth="1"/>
    <col min="22" max="22" width="24.44140625" style="1" bestFit="1" customWidth="1"/>
    <col min="23" max="23" width="29" style="1" bestFit="1" customWidth="1"/>
    <col min="24" max="24" width="12.21875" bestFit="1" customWidth="1"/>
    <col min="25" max="27" width="24.44140625" style="1" customWidth="1"/>
    <col min="28" max="28" width="31.109375" style="1" bestFit="1" customWidth="1"/>
    <col min="29" max="30" width="24.44140625" style="1" customWidth="1"/>
    <col min="31" max="31" width="31.109375" style="1" bestFit="1" customWidth="1"/>
    <col min="32" max="32" width="31.109375" style="1" customWidth="1"/>
    <col min="33" max="33" width="31.109375" style="1" bestFit="1" customWidth="1"/>
    <col min="34" max="34" width="31.109375" style="1" customWidth="1"/>
    <col min="35" max="35" width="31.33203125" style="1" bestFit="1" customWidth="1"/>
    <col min="36" max="36" width="31.33203125" style="1" customWidth="1"/>
    <col min="37" max="37" width="30.109375" bestFit="1" customWidth="1"/>
    <col min="38" max="38" width="28.88671875" style="1" bestFit="1" customWidth="1"/>
    <col min="39" max="39" width="28.88671875" style="1" customWidth="1"/>
    <col min="40" max="41" width="30.109375" style="1" bestFit="1" customWidth="1"/>
    <col min="42" max="42" width="30.109375" style="1" customWidth="1"/>
    <col min="43" max="43" width="31.33203125" style="1" bestFit="1" customWidth="1"/>
    <col min="44" max="44" width="26.77734375" style="1" bestFit="1" customWidth="1"/>
    <col min="45" max="45" width="17.33203125" style="1" bestFit="1" customWidth="1"/>
    <col min="46" max="46" width="16.88671875" style="1" bestFit="1" customWidth="1"/>
    <col min="47" max="16384" width="8.88671875" style="1"/>
  </cols>
  <sheetData>
    <row r="1" spans="1:43">
      <c r="A1" s="1" t="s">
        <v>0</v>
      </c>
      <c r="B1" s="1" t="s">
        <v>1</v>
      </c>
      <c r="C1" s="1" t="s">
        <v>2</v>
      </c>
      <c r="D1" s="1" t="s">
        <v>47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49</v>
      </c>
      <c r="S1" s="1" t="s">
        <v>107</v>
      </c>
      <c r="T1" s="1" t="s">
        <v>17</v>
      </c>
      <c r="U1" s="1" t="s">
        <v>18</v>
      </c>
      <c r="V1" s="1" t="s">
        <v>19</v>
      </c>
      <c r="W1" s="1" t="s">
        <v>50</v>
      </c>
      <c r="X1" s="1" t="s">
        <v>20</v>
      </c>
      <c r="Y1" s="1" t="s">
        <v>21</v>
      </c>
      <c r="Z1" s="1" t="s">
        <v>51</v>
      </c>
      <c r="AA1" s="1" t="s">
        <v>48</v>
      </c>
      <c r="AB1" s="1" t="s">
        <v>22</v>
      </c>
      <c r="AC1" s="1" t="s">
        <v>52</v>
      </c>
      <c r="AD1" s="1" t="s">
        <v>108</v>
      </c>
      <c r="AE1" s="1" t="s">
        <v>23</v>
      </c>
      <c r="AF1" s="1" t="s">
        <v>53</v>
      </c>
      <c r="AG1" s="1" t="s">
        <v>24</v>
      </c>
      <c r="AH1" s="1" t="s">
        <v>54</v>
      </c>
      <c r="AI1" s="1" t="s">
        <v>26</v>
      </c>
      <c r="AJ1" s="1" t="s">
        <v>55</v>
      </c>
      <c r="AK1" s="1" t="s">
        <v>16</v>
      </c>
      <c r="AL1" s="1" t="s">
        <v>27</v>
      </c>
      <c r="AM1" s="1" t="s">
        <v>56</v>
      </c>
      <c r="AN1" s="1" t="s">
        <v>25</v>
      </c>
      <c r="AO1" s="1" t="s">
        <v>28</v>
      </c>
      <c r="AP1" s="1" t="s">
        <v>57</v>
      </c>
      <c r="AQ1" s="1" t="s">
        <v>29</v>
      </c>
    </row>
    <row r="2" spans="1:43">
      <c r="A2" s="1" t="s">
        <v>30</v>
      </c>
      <c r="B2" s="1">
        <v>2013</v>
      </c>
      <c r="C2" s="1" t="s">
        <v>31</v>
      </c>
      <c r="D2" s="1" t="str">
        <f t="shared" ref="D2:D65" si="0">CONCATENATE(B2," ",C2)</f>
        <v>2013 January</v>
      </c>
      <c r="E2" s="1">
        <v>107.5</v>
      </c>
      <c r="F2" s="1">
        <v>106.3</v>
      </c>
      <c r="G2" s="1">
        <v>108.1</v>
      </c>
      <c r="H2" s="1">
        <v>104.9</v>
      </c>
      <c r="I2" s="1">
        <v>106.1</v>
      </c>
      <c r="J2" s="1">
        <v>103.9</v>
      </c>
      <c r="K2" s="1">
        <v>101.9</v>
      </c>
      <c r="L2" s="1">
        <v>106.1</v>
      </c>
      <c r="M2" s="1">
        <v>106.8</v>
      </c>
      <c r="N2" s="1">
        <v>103.1</v>
      </c>
      <c r="O2" s="1">
        <v>104.8</v>
      </c>
      <c r="P2" s="1">
        <v>106.7</v>
      </c>
      <c r="Q2" s="1">
        <v>105.5</v>
      </c>
      <c r="R2" s="5">
        <f>SUM(E2:Q2)</f>
        <v>1371.6999999999998</v>
      </c>
      <c r="S2" s="5">
        <f>AVERAGE(CPI_Inflation_Clean[[#This Row],[Cereals and products]:[Food and beverages]])</f>
        <v>105.5153846153846</v>
      </c>
      <c r="T2" s="1">
        <v>106.5</v>
      </c>
      <c r="U2" s="1">
        <v>105.8</v>
      </c>
      <c r="V2" s="1">
        <v>106.4</v>
      </c>
      <c r="W2" s="5">
        <f t="shared" ref="W2:W65" si="1">SUM(T2:V2)</f>
        <v>318.70000000000005</v>
      </c>
      <c r="Y2" s="1">
        <v>105.5</v>
      </c>
      <c r="Z2" s="5">
        <f>SUM(CPI_Inflation_Clean[[#This Row],[Fuel and light]])</f>
        <v>105.5</v>
      </c>
      <c r="AA2" s="1">
        <f>IF(CPI_Inflation_Clean[[#This Row],[Housing]]="",X3,CPI_Inflation_Clean[[#This Row],[Housing]])</f>
        <v>100.3</v>
      </c>
      <c r="AB2" s="1">
        <v>104.8</v>
      </c>
      <c r="AC2" s="5">
        <f>SUM(AA2:AB2)</f>
        <v>205.1</v>
      </c>
      <c r="AD2" s="5">
        <f>AVERAGE(CPI_Inflation_Clean[[#This Row],[Housing Clean]:[Household goods and services]])</f>
        <v>102.55</v>
      </c>
      <c r="AE2" s="1">
        <v>104</v>
      </c>
      <c r="AF2" s="5">
        <f>AVERAGE(CPI_Inflation_Clean[[#This Row],[Health]])</f>
        <v>104</v>
      </c>
      <c r="AG2" s="1">
        <v>103.3</v>
      </c>
      <c r="AH2" s="5">
        <f>SUM(CPI_Inflation_Clean[[#This Row],[Transport and communication]])</f>
        <v>103.3</v>
      </c>
      <c r="AI2" s="1">
        <v>103.8</v>
      </c>
      <c r="AJ2" s="5">
        <f>SUM(CPI_Inflation_Clean[[#This Row],[Education]])</f>
        <v>103.8</v>
      </c>
      <c r="AK2" s="1">
        <v>105.1</v>
      </c>
      <c r="AL2" s="1">
        <v>104.7</v>
      </c>
      <c r="AM2" s="5">
        <f t="shared" ref="AM2:AM65" si="2">SUM(AK2:AL2)</f>
        <v>209.8</v>
      </c>
      <c r="AN2" s="1">
        <v>103.4</v>
      </c>
      <c r="AO2" s="1">
        <v>104</v>
      </c>
      <c r="AP2" s="5">
        <f t="shared" ref="AP2:AP65" si="3">AVERAGE(AN2:AO2)</f>
        <v>103.7</v>
      </c>
      <c r="AQ2" s="1">
        <v>105.1</v>
      </c>
    </row>
    <row r="3" spans="1:43">
      <c r="A3" s="1" t="s">
        <v>32</v>
      </c>
      <c r="B3" s="1">
        <v>2013</v>
      </c>
      <c r="C3" s="1" t="s">
        <v>31</v>
      </c>
      <c r="D3" s="1" t="str">
        <f t="shared" si="0"/>
        <v>2013 January</v>
      </c>
      <c r="E3" s="1">
        <v>110.5</v>
      </c>
      <c r="F3" s="1">
        <v>109.1</v>
      </c>
      <c r="G3" s="1">
        <v>113</v>
      </c>
      <c r="H3" s="1">
        <v>103.6</v>
      </c>
      <c r="I3" s="1">
        <v>103.4</v>
      </c>
      <c r="J3" s="1">
        <v>102.3</v>
      </c>
      <c r="K3" s="1">
        <v>102.9</v>
      </c>
      <c r="L3" s="1">
        <v>105.8</v>
      </c>
      <c r="M3" s="1">
        <v>105.1</v>
      </c>
      <c r="N3" s="1">
        <v>101.8</v>
      </c>
      <c r="O3" s="1">
        <v>105.1</v>
      </c>
      <c r="P3" s="1">
        <v>107.9</v>
      </c>
      <c r="Q3" s="1">
        <v>105.9</v>
      </c>
      <c r="R3" s="5">
        <f t="shared" ref="R3:R65" si="4">SUM(E3:Q3)</f>
        <v>1376.4</v>
      </c>
      <c r="S3" s="5">
        <f>AVERAGE(CPI_Inflation_Clean[[#This Row],[Cereals and products]:[Food and beverages]])</f>
        <v>105.87692307692308</v>
      </c>
      <c r="T3" s="1">
        <v>105.9</v>
      </c>
      <c r="U3" s="1">
        <v>105</v>
      </c>
      <c r="V3" s="1">
        <v>105.8</v>
      </c>
      <c r="W3" s="5">
        <f t="shared" si="1"/>
        <v>316.7</v>
      </c>
      <c r="X3">
        <v>100.3</v>
      </c>
      <c r="Y3" s="1">
        <v>105.4</v>
      </c>
      <c r="Z3" s="5">
        <f>SUM(CPI_Inflation_Clean[[#This Row],[Fuel and light]])</f>
        <v>105.4</v>
      </c>
      <c r="AA3" s="1">
        <f>IF(CPI_Inflation_Clean[[#This Row],[Housing]]="",X4,CPI_Inflation_Clean[[#This Row],[Housing]])</f>
        <v>100.3</v>
      </c>
      <c r="AB3" s="1">
        <v>104.8</v>
      </c>
      <c r="AC3" s="5">
        <f t="shared" ref="AC3:AC65" si="5">SUM(AA3:AB3)</f>
        <v>205.1</v>
      </c>
      <c r="AD3" s="5">
        <f>AVERAGE(CPI_Inflation_Clean[[#This Row],[Housing Clean]:[Household goods and services]])</f>
        <v>102.55</v>
      </c>
      <c r="AE3" s="1">
        <v>104.1</v>
      </c>
      <c r="AF3" s="5">
        <f>AVERAGE(CPI_Inflation_Clean[[#This Row],[Health]])</f>
        <v>104.1</v>
      </c>
      <c r="AG3" s="1">
        <v>103.2</v>
      </c>
      <c r="AH3" s="5">
        <f>SUM(CPI_Inflation_Clean[[#This Row],[Transport and communication]])</f>
        <v>103.2</v>
      </c>
      <c r="AI3" s="1">
        <v>103.5</v>
      </c>
      <c r="AJ3" s="5">
        <f>SUM(CPI_Inflation_Clean[[#This Row],[Education]])</f>
        <v>103.5</v>
      </c>
      <c r="AK3" s="1">
        <v>105.2</v>
      </c>
      <c r="AL3" s="1">
        <v>104.3</v>
      </c>
      <c r="AM3" s="5">
        <f t="shared" si="2"/>
        <v>209.5</v>
      </c>
      <c r="AN3" s="1">
        <v>102.9</v>
      </c>
      <c r="AO3" s="1">
        <v>103.7</v>
      </c>
      <c r="AP3" s="5">
        <f t="shared" si="3"/>
        <v>103.30000000000001</v>
      </c>
      <c r="AQ3" s="1">
        <v>104</v>
      </c>
    </row>
    <row r="4" spans="1:43">
      <c r="A4" s="1" t="s">
        <v>33</v>
      </c>
      <c r="B4" s="1">
        <v>2013</v>
      </c>
      <c r="C4" s="1" t="s">
        <v>31</v>
      </c>
      <c r="D4" s="1" t="str">
        <f>CONCATENATE(B4," ",C4)</f>
        <v>2013 January</v>
      </c>
      <c r="E4" s="1">
        <v>108.4</v>
      </c>
      <c r="F4" s="1">
        <v>107.3</v>
      </c>
      <c r="G4" s="1">
        <v>110</v>
      </c>
      <c r="H4" s="1">
        <v>104.4</v>
      </c>
      <c r="I4" s="1">
        <v>105.1</v>
      </c>
      <c r="J4" s="1">
        <v>103.2</v>
      </c>
      <c r="K4" s="1">
        <v>102.2</v>
      </c>
      <c r="L4" s="1">
        <v>106</v>
      </c>
      <c r="M4" s="1">
        <v>106.2</v>
      </c>
      <c r="N4" s="1">
        <v>102.7</v>
      </c>
      <c r="O4" s="1">
        <v>104.9</v>
      </c>
      <c r="P4" s="1">
        <v>107.3</v>
      </c>
      <c r="Q4" s="1">
        <v>105.6</v>
      </c>
      <c r="R4" s="5">
        <f t="shared" si="4"/>
        <v>1373.3000000000002</v>
      </c>
      <c r="S4" s="5">
        <f>AVERAGE(CPI_Inflation_Clean[[#This Row],[Cereals and products]:[Food and beverages]])</f>
        <v>105.63846153846156</v>
      </c>
      <c r="T4" s="1">
        <v>106.3</v>
      </c>
      <c r="U4" s="1">
        <v>105.5</v>
      </c>
      <c r="V4" s="1">
        <v>106.2</v>
      </c>
      <c r="W4" s="5">
        <f t="shared" si="1"/>
        <v>318</v>
      </c>
      <c r="X4">
        <v>100.3</v>
      </c>
      <c r="Y4" s="1">
        <v>105.5</v>
      </c>
      <c r="Z4" s="5">
        <f>SUM(CPI_Inflation_Clean[[#This Row],[Fuel and light]])</f>
        <v>105.5</v>
      </c>
      <c r="AA4" s="1">
        <f>IF(CPI_Inflation_Clean[[#This Row],[Housing]]="",X5,CPI_Inflation_Clean[[#This Row],[Housing]])</f>
        <v>100.3</v>
      </c>
      <c r="AB4" s="1">
        <v>104.8</v>
      </c>
      <c r="AC4" s="5">
        <f t="shared" si="5"/>
        <v>205.1</v>
      </c>
      <c r="AD4" s="5">
        <f>AVERAGE(CPI_Inflation_Clean[[#This Row],[Housing Clean]:[Household goods and services]])</f>
        <v>102.55</v>
      </c>
      <c r="AE4" s="1">
        <v>104</v>
      </c>
      <c r="AF4" s="5">
        <f>AVERAGE(CPI_Inflation_Clean[[#This Row],[Health]])</f>
        <v>104</v>
      </c>
      <c r="AG4" s="1">
        <v>103.2</v>
      </c>
      <c r="AH4" s="5">
        <f>SUM(CPI_Inflation_Clean[[#This Row],[Transport and communication]])</f>
        <v>103.2</v>
      </c>
      <c r="AI4" s="1">
        <v>103.6</v>
      </c>
      <c r="AJ4" s="5">
        <f>SUM(CPI_Inflation_Clean[[#This Row],[Education]])</f>
        <v>103.6</v>
      </c>
      <c r="AK4" s="1">
        <v>105.1</v>
      </c>
      <c r="AL4" s="1">
        <v>104.5</v>
      </c>
      <c r="AM4" s="5">
        <f t="shared" si="2"/>
        <v>209.6</v>
      </c>
      <c r="AN4" s="1">
        <v>103.1</v>
      </c>
      <c r="AO4" s="1">
        <v>103.9</v>
      </c>
      <c r="AP4" s="5">
        <f t="shared" si="3"/>
        <v>103.5</v>
      </c>
      <c r="AQ4" s="1">
        <v>104.6</v>
      </c>
    </row>
    <row r="5" spans="1:43">
      <c r="A5" s="1" t="s">
        <v>30</v>
      </c>
      <c r="B5" s="1">
        <v>2013</v>
      </c>
      <c r="C5" s="1" t="s">
        <v>34</v>
      </c>
      <c r="D5" s="1" t="str">
        <f t="shared" si="0"/>
        <v>2013 February</v>
      </c>
      <c r="E5" s="1">
        <v>109.2</v>
      </c>
      <c r="F5" s="1">
        <v>108.7</v>
      </c>
      <c r="G5" s="1">
        <v>110.2</v>
      </c>
      <c r="H5" s="1">
        <v>105.4</v>
      </c>
      <c r="I5" s="1">
        <v>106.7</v>
      </c>
      <c r="J5" s="1">
        <v>104</v>
      </c>
      <c r="K5" s="1">
        <v>102.4</v>
      </c>
      <c r="L5" s="1">
        <v>105.9</v>
      </c>
      <c r="M5" s="1">
        <v>105.7</v>
      </c>
      <c r="N5" s="1">
        <v>103.1</v>
      </c>
      <c r="O5" s="1">
        <v>105.1</v>
      </c>
      <c r="P5" s="1">
        <v>107.7</v>
      </c>
      <c r="Q5" s="1">
        <v>106.3</v>
      </c>
      <c r="R5" s="5">
        <f t="shared" si="4"/>
        <v>1380.3999999999999</v>
      </c>
      <c r="S5" s="5">
        <f>AVERAGE(CPI_Inflation_Clean[[#This Row],[Cereals and products]:[Food and beverages]])</f>
        <v>106.18461538461537</v>
      </c>
      <c r="T5" s="1">
        <v>107.1</v>
      </c>
      <c r="U5" s="1">
        <v>106.3</v>
      </c>
      <c r="V5" s="1">
        <v>107</v>
      </c>
      <c r="W5" s="5">
        <f t="shared" si="1"/>
        <v>320.39999999999998</v>
      </c>
      <c r="Y5" s="1">
        <v>106.2</v>
      </c>
      <c r="Z5" s="5">
        <f>SUM(CPI_Inflation_Clean[[#This Row],[Fuel and light]])</f>
        <v>106.2</v>
      </c>
      <c r="AA5" s="1">
        <f>IF(CPI_Inflation_Clean[[#This Row],[Housing]]="",X6,CPI_Inflation_Clean[[#This Row],[Housing]])</f>
        <v>100.4</v>
      </c>
      <c r="AB5" s="1">
        <v>105.2</v>
      </c>
      <c r="AC5" s="5">
        <f t="shared" si="5"/>
        <v>205.60000000000002</v>
      </c>
      <c r="AD5" s="5">
        <f>AVERAGE(CPI_Inflation_Clean[[#This Row],[Housing Clean]:[Household goods and services]])</f>
        <v>102.80000000000001</v>
      </c>
      <c r="AE5" s="1">
        <v>104.4</v>
      </c>
      <c r="AF5" s="5">
        <f>AVERAGE(CPI_Inflation_Clean[[#This Row],[Health]])</f>
        <v>104.4</v>
      </c>
      <c r="AG5" s="1">
        <v>103.9</v>
      </c>
      <c r="AH5" s="5">
        <f>SUM(CPI_Inflation_Clean[[#This Row],[Transport and communication]])</f>
        <v>103.9</v>
      </c>
      <c r="AI5" s="1">
        <v>104.1</v>
      </c>
      <c r="AJ5" s="5">
        <f>SUM(CPI_Inflation_Clean[[#This Row],[Education]])</f>
        <v>104.1</v>
      </c>
      <c r="AK5" s="1">
        <v>105.6</v>
      </c>
      <c r="AL5" s="1">
        <v>104.6</v>
      </c>
      <c r="AM5" s="5">
        <f t="shared" si="2"/>
        <v>210.2</v>
      </c>
      <c r="AN5" s="1">
        <v>104</v>
      </c>
      <c r="AO5" s="1">
        <v>104.4</v>
      </c>
      <c r="AP5" s="5">
        <f t="shared" si="3"/>
        <v>104.2</v>
      </c>
      <c r="AQ5" s="1">
        <v>105.8</v>
      </c>
    </row>
    <row r="6" spans="1:43">
      <c r="A6" s="1" t="s">
        <v>32</v>
      </c>
      <c r="B6" s="1">
        <v>2013</v>
      </c>
      <c r="C6" s="1" t="s">
        <v>34</v>
      </c>
      <c r="D6" s="1" t="str">
        <f t="shared" si="0"/>
        <v>2013 February</v>
      </c>
      <c r="E6" s="1">
        <v>112.9</v>
      </c>
      <c r="F6" s="1">
        <v>112.9</v>
      </c>
      <c r="G6" s="1">
        <v>116.9</v>
      </c>
      <c r="H6" s="1">
        <v>104</v>
      </c>
      <c r="I6" s="1">
        <v>103.5</v>
      </c>
      <c r="J6" s="1">
        <v>103.1</v>
      </c>
      <c r="K6" s="1">
        <v>104.9</v>
      </c>
      <c r="L6" s="1">
        <v>104.1</v>
      </c>
      <c r="M6" s="1">
        <v>103.8</v>
      </c>
      <c r="N6" s="1">
        <v>102.3</v>
      </c>
      <c r="O6" s="1">
        <v>106</v>
      </c>
      <c r="P6" s="1">
        <v>109</v>
      </c>
      <c r="Q6" s="1">
        <v>107.2</v>
      </c>
      <c r="R6" s="5">
        <f t="shared" si="4"/>
        <v>1390.6000000000001</v>
      </c>
      <c r="S6" s="5">
        <f>AVERAGE(CPI_Inflation_Clean[[#This Row],[Cereals and products]:[Food and beverages]])</f>
        <v>106.96923076923078</v>
      </c>
      <c r="T6" s="1">
        <v>106.6</v>
      </c>
      <c r="U6" s="1">
        <v>105.5</v>
      </c>
      <c r="V6" s="1">
        <v>106.4</v>
      </c>
      <c r="W6" s="5">
        <f t="shared" si="1"/>
        <v>318.5</v>
      </c>
      <c r="X6">
        <v>100.4</v>
      </c>
      <c r="Y6" s="1">
        <v>105.7</v>
      </c>
      <c r="Z6" s="5">
        <f>SUM(CPI_Inflation_Clean[[#This Row],[Fuel and light]])</f>
        <v>105.7</v>
      </c>
      <c r="AA6" s="1">
        <f>IF(CPI_Inflation_Clean[[#This Row],[Housing]]="",X7,CPI_Inflation_Clean[[#This Row],[Housing]])</f>
        <v>100.4</v>
      </c>
      <c r="AB6" s="1">
        <v>105.2</v>
      </c>
      <c r="AC6" s="5">
        <f t="shared" si="5"/>
        <v>205.60000000000002</v>
      </c>
      <c r="AD6" s="5">
        <f>AVERAGE(CPI_Inflation_Clean[[#This Row],[Housing Clean]:[Household goods and services]])</f>
        <v>102.80000000000001</v>
      </c>
      <c r="AE6" s="1">
        <v>104.7</v>
      </c>
      <c r="AF6" s="5">
        <f>AVERAGE(CPI_Inflation_Clean[[#This Row],[Health]])</f>
        <v>104.7</v>
      </c>
      <c r="AG6" s="1">
        <v>104.4</v>
      </c>
      <c r="AH6" s="5">
        <f>SUM(CPI_Inflation_Clean[[#This Row],[Transport and communication]])</f>
        <v>104.4</v>
      </c>
      <c r="AI6" s="1">
        <v>103.7</v>
      </c>
      <c r="AJ6" s="5">
        <f>SUM(CPI_Inflation_Clean[[#This Row],[Education]])</f>
        <v>103.7</v>
      </c>
      <c r="AK6" s="1">
        <v>106</v>
      </c>
      <c r="AL6" s="1">
        <v>104.3</v>
      </c>
      <c r="AM6" s="5">
        <f t="shared" si="2"/>
        <v>210.3</v>
      </c>
      <c r="AN6" s="1">
        <v>103.3</v>
      </c>
      <c r="AO6" s="1">
        <v>104.3</v>
      </c>
      <c r="AP6" s="5">
        <f t="shared" si="3"/>
        <v>103.8</v>
      </c>
      <c r="AQ6" s="1">
        <v>104.7</v>
      </c>
    </row>
    <row r="7" spans="1:43">
      <c r="A7" s="1" t="s">
        <v>33</v>
      </c>
      <c r="B7" s="1">
        <v>2013</v>
      </c>
      <c r="C7" s="1" t="s">
        <v>34</v>
      </c>
      <c r="D7" s="1" t="str">
        <f t="shared" si="0"/>
        <v>2013 February</v>
      </c>
      <c r="E7" s="1">
        <v>110.4</v>
      </c>
      <c r="F7" s="1">
        <v>110.2</v>
      </c>
      <c r="G7" s="1">
        <v>112.8</v>
      </c>
      <c r="H7" s="1">
        <v>104.9</v>
      </c>
      <c r="I7" s="1">
        <v>105.5</v>
      </c>
      <c r="J7" s="1">
        <v>103.6</v>
      </c>
      <c r="K7" s="1">
        <v>103.2</v>
      </c>
      <c r="L7" s="1">
        <v>105.3</v>
      </c>
      <c r="M7" s="1">
        <v>105.1</v>
      </c>
      <c r="N7" s="1">
        <v>102.8</v>
      </c>
      <c r="O7" s="1">
        <v>105.5</v>
      </c>
      <c r="P7" s="1">
        <v>108.3</v>
      </c>
      <c r="Q7" s="1">
        <v>106.6</v>
      </c>
      <c r="R7" s="5">
        <f t="shared" si="4"/>
        <v>1384.2</v>
      </c>
      <c r="S7" s="5">
        <f>AVERAGE(CPI_Inflation_Clean[[#This Row],[Cereals and products]:[Food and beverages]])</f>
        <v>106.47692307692309</v>
      </c>
      <c r="T7" s="1">
        <v>106.9</v>
      </c>
      <c r="U7" s="1">
        <v>106</v>
      </c>
      <c r="V7" s="1">
        <v>106.8</v>
      </c>
      <c r="W7" s="5">
        <f t="shared" si="1"/>
        <v>319.7</v>
      </c>
      <c r="X7">
        <v>100.4</v>
      </c>
      <c r="Y7" s="1">
        <v>106</v>
      </c>
      <c r="Z7" s="5">
        <f>SUM(CPI_Inflation_Clean[[#This Row],[Fuel and light]])</f>
        <v>106</v>
      </c>
      <c r="AA7" s="1">
        <f>IF(CPI_Inflation_Clean[[#This Row],[Housing]]="",X8,CPI_Inflation_Clean[[#This Row],[Housing]])</f>
        <v>100.4</v>
      </c>
      <c r="AB7" s="1">
        <v>105.2</v>
      </c>
      <c r="AC7" s="5">
        <f t="shared" si="5"/>
        <v>205.60000000000002</v>
      </c>
      <c r="AD7" s="5">
        <f>AVERAGE(CPI_Inflation_Clean[[#This Row],[Housing Clean]:[Household goods and services]])</f>
        <v>102.80000000000001</v>
      </c>
      <c r="AE7" s="1">
        <v>104.5</v>
      </c>
      <c r="AF7" s="5">
        <f>AVERAGE(CPI_Inflation_Clean[[#This Row],[Health]])</f>
        <v>104.5</v>
      </c>
      <c r="AG7" s="1">
        <v>104.2</v>
      </c>
      <c r="AH7" s="5">
        <f>SUM(CPI_Inflation_Clean[[#This Row],[Transport and communication]])</f>
        <v>104.2</v>
      </c>
      <c r="AI7" s="1">
        <v>103.9</v>
      </c>
      <c r="AJ7" s="5">
        <f>SUM(CPI_Inflation_Clean[[#This Row],[Education]])</f>
        <v>103.9</v>
      </c>
      <c r="AK7" s="1">
        <v>105.7</v>
      </c>
      <c r="AL7" s="1">
        <v>104.5</v>
      </c>
      <c r="AM7" s="5">
        <f t="shared" si="2"/>
        <v>210.2</v>
      </c>
      <c r="AN7" s="1">
        <v>103.6</v>
      </c>
      <c r="AO7" s="1">
        <v>104.4</v>
      </c>
      <c r="AP7" s="5">
        <f t="shared" si="3"/>
        <v>104</v>
      </c>
      <c r="AQ7" s="1">
        <v>105.3</v>
      </c>
    </row>
    <row r="8" spans="1:43">
      <c r="A8" s="1" t="s">
        <v>30</v>
      </c>
      <c r="B8" s="1">
        <v>2013</v>
      </c>
      <c r="C8" s="1" t="s">
        <v>35</v>
      </c>
      <c r="D8" s="1" t="str">
        <f t="shared" si="0"/>
        <v>2013 March</v>
      </c>
      <c r="E8" s="1">
        <v>110.2</v>
      </c>
      <c r="F8" s="1">
        <v>108.8</v>
      </c>
      <c r="G8" s="1">
        <v>109.9</v>
      </c>
      <c r="H8" s="1">
        <v>105.6</v>
      </c>
      <c r="I8" s="1">
        <v>106.2</v>
      </c>
      <c r="J8" s="1">
        <v>105.7</v>
      </c>
      <c r="K8" s="1">
        <v>101.4</v>
      </c>
      <c r="L8" s="1">
        <v>105.7</v>
      </c>
      <c r="M8" s="1">
        <v>105</v>
      </c>
      <c r="N8" s="1">
        <v>103.3</v>
      </c>
      <c r="O8" s="1">
        <v>105.6</v>
      </c>
      <c r="P8" s="1">
        <v>108.2</v>
      </c>
      <c r="Q8" s="1">
        <v>106.6</v>
      </c>
      <c r="R8" s="5">
        <f t="shared" si="4"/>
        <v>1382.2</v>
      </c>
      <c r="S8" s="5">
        <f>AVERAGE(CPI_Inflation_Clean[[#This Row],[Cereals and products]:[Food and beverages]])</f>
        <v>106.32307692307693</v>
      </c>
      <c r="T8" s="1">
        <v>107.6</v>
      </c>
      <c r="U8" s="1">
        <v>106.8</v>
      </c>
      <c r="V8" s="1">
        <v>107.5</v>
      </c>
      <c r="W8" s="5">
        <f t="shared" si="1"/>
        <v>321.89999999999998</v>
      </c>
      <c r="Y8" s="1">
        <v>106.1</v>
      </c>
      <c r="Z8" s="5">
        <f>SUM(CPI_Inflation_Clean[[#This Row],[Fuel and light]])</f>
        <v>106.1</v>
      </c>
      <c r="AA8" s="1">
        <f>IF(CPI_Inflation_Clean[[#This Row],[Housing]]="",X9,CPI_Inflation_Clean[[#This Row],[Housing]])</f>
        <v>100.4</v>
      </c>
      <c r="AB8" s="1">
        <v>105.6</v>
      </c>
      <c r="AC8" s="5">
        <f t="shared" si="5"/>
        <v>206</v>
      </c>
      <c r="AD8" s="5">
        <f>AVERAGE(CPI_Inflation_Clean[[#This Row],[Housing Clean]:[Household goods and services]])</f>
        <v>103</v>
      </c>
      <c r="AE8" s="1">
        <v>104.7</v>
      </c>
      <c r="AF8" s="5">
        <f>AVERAGE(CPI_Inflation_Clean[[#This Row],[Health]])</f>
        <v>104.7</v>
      </c>
      <c r="AG8" s="1">
        <v>104.6</v>
      </c>
      <c r="AH8" s="5">
        <f>SUM(CPI_Inflation_Clean[[#This Row],[Transport and communication]])</f>
        <v>104.6</v>
      </c>
      <c r="AI8" s="1">
        <v>104.3</v>
      </c>
      <c r="AJ8" s="5">
        <f>SUM(CPI_Inflation_Clean[[#This Row],[Education]])</f>
        <v>104.3</v>
      </c>
      <c r="AK8" s="1">
        <v>106.5</v>
      </c>
      <c r="AL8" s="1">
        <v>104.3</v>
      </c>
      <c r="AM8" s="5">
        <f t="shared" si="2"/>
        <v>210.8</v>
      </c>
      <c r="AN8" s="1">
        <v>104</v>
      </c>
      <c r="AO8" s="1">
        <v>104.6</v>
      </c>
      <c r="AP8" s="5">
        <f t="shared" si="3"/>
        <v>104.3</v>
      </c>
      <c r="AQ8" s="1">
        <v>106</v>
      </c>
    </row>
    <row r="9" spans="1:43">
      <c r="A9" s="1" t="s">
        <v>32</v>
      </c>
      <c r="B9" s="1">
        <v>2013</v>
      </c>
      <c r="C9" s="1" t="s">
        <v>35</v>
      </c>
      <c r="D9" s="1" t="str">
        <f t="shared" si="0"/>
        <v>2013 March</v>
      </c>
      <c r="E9" s="1">
        <v>113.9</v>
      </c>
      <c r="F9" s="1">
        <v>111.4</v>
      </c>
      <c r="G9" s="1">
        <v>113.2</v>
      </c>
      <c r="H9" s="1">
        <v>104.3</v>
      </c>
      <c r="I9" s="1">
        <v>102.7</v>
      </c>
      <c r="J9" s="1">
        <v>104.9</v>
      </c>
      <c r="K9" s="1">
        <v>103.8</v>
      </c>
      <c r="L9" s="1">
        <v>103.5</v>
      </c>
      <c r="M9" s="1">
        <v>102.6</v>
      </c>
      <c r="N9" s="1">
        <v>102.4</v>
      </c>
      <c r="O9" s="1">
        <v>107</v>
      </c>
      <c r="P9" s="1">
        <v>109.8</v>
      </c>
      <c r="Q9" s="1">
        <v>107.3</v>
      </c>
      <c r="R9" s="5">
        <f t="shared" si="4"/>
        <v>1386.8</v>
      </c>
      <c r="S9" s="5">
        <f>AVERAGE(CPI_Inflation_Clean[[#This Row],[Cereals and products]:[Food and beverages]])</f>
        <v>106.67692307692307</v>
      </c>
      <c r="T9" s="1">
        <v>107.2</v>
      </c>
      <c r="U9" s="1">
        <v>106</v>
      </c>
      <c r="V9" s="1">
        <v>107</v>
      </c>
      <c r="W9" s="5">
        <f t="shared" si="1"/>
        <v>320.2</v>
      </c>
      <c r="X9">
        <v>100.4</v>
      </c>
      <c r="Y9" s="1">
        <v>106</v>
      </c>
      <c r="Z9" s="5">
        <f>SUM(CPI_Inflation_Clean[[#This Row],[Fuel and light]])</f>
        <v>106</v>
      </c>
      <c r="AA9" s="1">
        <f>IF(CPI_Inflation_Clean[[#This Row],[Housing]]="",X10,CPI_Inflation_Clean[[#This Row],[Housing]])</f>
        <v>100.4</v>
      </c>
      <c r="AB9" s="1">
        <v>105.7</v>
      </c>
      <c r="AC9" s="5">
        <f t="shared" si="5"/>
        <v>206.10000000000002</v>
      </c>
      <c r="AD9" s="5">
        <f>AVERAGE(CPI_Inflation_Clean[[#This Row],[Housing Clean]:[Household goods and services]])</f>
        <v>103.05000000000001</v>
      </c>
      <c r="AE9" s="1">
        <v>105.2</v>
      </c>
      <c r="AF9" s="5">
        <f>AVERAGE(CPI_Inflation_Clean[[#This Row],[Health]])</f>
        <v>105.2</v>
      </c>
      <c r="AG9" s="1">
        <v>105.5</v>
      </c>
      <c r="AH9" s="5">
        <f>SUM(CPI_Inflation_Clean[[#This Row],[Transport and communication]])</f>
        <v>105.5</v>
      </c>
      <c r="AI9" s="1">
        <v>103.8</v>
      </c>
      <c r="AJ9" s="5">
        <f>SUM(CPI_Inflation_Clean[[#This Row],[Education]])</f>
        <v>103.8</v>
      </c>
      <c r="AK9" s="1">
        <v>106.8</v>
      </c>
      <c r="AL9" s="1">
        <v>104.2</v>
      </c>
      <c r="AM9" s="5">
        <f t="shared" si="2"/>
        <v>211</v>
      </c>
      <c r="AN9" s="1">
        <v>103.5</v>
      </c>
      <c r="AO9" s="1">
        <v>104.9</v>
      </c>
      <c r="AP9" s="5">
        <f t="shared" si="3"/>
        <v>104.2</v>
      </c>
      <c r="AQ9" s="1">
        <v>105</v>
      </c>
    </row>
    <row r="10" spans="1:43">
      <c r="A10" s="1" t="s">
        <v>33</v>
      </c>
      <c r="B10" s="1">
        <v>2013</v>
      </c>
      <c r="C10" s="1" t="s">
        <v>35</v>
      </c>
      <c r="D10" s="1" t="str">
        <f t="shared" si="0"/>
        <v>2013 March</v>
      </c>
      <c r="E10" s="1">
        <v>111.4</v>
      </c>
      <c r="F10" s="1">
        <v>109.7</v>
      </c>
      <c r="G10" s="1">
        <v>111.2</v>
      </c>
      <c r="H10" s="1">
        <v>105.1</v>
      </c>
      <c r="I10" s="1">
        <v>104.9</v>
      </c>
      <c r="J10" s="1">
        <v>105.3</v>
      </c>
      <c r="K10" s="1">
        <v>102.2</v>
      </c>
      <c r="L10" s="1">
        <v>105</v>
      </c>
      <c r="M10" s="1">
        <v>104.2</v>
      </c>
      <c r="N10" s="1">
        <v>103</v>
      </c>
      <c r="O10" s="1">
        <v>106.2</v>
      </c>
      <c r="P10" s="1">
        <v>108.9</v>
      </c>
      <c r="Q10" s="1">
        <v>106.9</v>
      </c>
      <c r="R10" s="5">
        <f t="shared" si="4"/>
        <v>1384.0000000000002</v>
      </c>
      <c r="S10" s="5">
        <f>AVERAGE(CPI_Inflation_Clean[[#This Row],[Cereals and products]:[Food and beverages]])</f>
        <v>106.46153846153848</v>
      </c>
      <c r="T10" s="1">
        <v>107.4</v>
      </c>
      <c r="U10" s="1">
        <v>106.5</v>
      </c>
      <c r="V10" s="1">
        <v>107.3</v>
      </c>
      <c r="W10" s="5">
        <f t="shared" si="1"/>
        <v>321.2</v>
      </c>
      <c r="X10">
        <v>100.4</v>
      </c>
      <c r="Y10" s="1">
        <v>106.1</v>
      </c>
      <c r="Z10" s="5">
        <f>SUM(CPI_Inflation_Clean[[#This Row],[Fuel and light]])</f>
        <v>106.1</v>
      </c>
      <c r="AA10" s="1">
        <f>IF(CPI_Inflation_Clean[[#This Row],[Housing]]="",X11,CPI_Inflation_Clean[[#This Row],[Housing]])</f>
        <v>100.4</v>
      </c>
      <c r="AB10" s="1">
        <v>105.6</v>
      </c>
      <c r="AC10" s="5">
        <f t="shared" si="5"/>
        <v>206</v>
      </c>
      <c r="AD10" s="5">
        <f>AVERAGE(CPI_Inflation_Clean[[#This Row],[Housing Clean]:[Household goods and services]])</f>
        <v>103</v>
      </c>
      <c r="AE10" s="1">
        <v>104.9</v>
      </c>
      <c r="AF10" s="5">
        <f>AVERAGE(CPI_Inflation_Clean[[#This Row],[Health]])</f>
        <v>104.9</v>
      </c>
      <c r="AG10" s="1">
        <v>105.1</v>
      </c>
      <c r="AH10" s="5">
        <f>SUM(CPI_Inflation_Clean[[#This Row],[Transport and communication]])</f>
        <v>105.1</v>
      </c>
      <c r="AI10" s="1">
        <v>104</v>
      </c>
      <c r="AJ10" s="5">
        <f>SUM(CPI_Inflation_Clean[[#This Row],[Education]])</f>
        <v>104</v>
      </c>
      <c r="AK10" s="1">
        <v>106.6</v>
      </c>
      <c r="AL10" s="1">
        <v>104.3</v>
      </c>
      <c r="AM10" s="5">
        <f t="shared" si="2"/>
        <v>210.89999999999998</v>
      </c>
      <c r="AN10" s="1">
        <v>103.7</v>
      </c>
      <c r="AO10" s="1">
        <v>104.7</v>
      </c>
      <c r="AP10" s="5">
        <f t="shared" si="3"/>
        <v>104.2</v>
      </c>
      <c r="AQ10" s="1">
        <v>105.5</v>
      </c>
    </row>
    <row r="11" spans="1:43">
      <c r="A11" s="1" t="s">
        <v>30</v>
      </c>
      <c r="B11" s="1">
        <v>2013</v>
      </c>
      <c r="C11" s="1" t="s">
        <v>36</v>
      </c>
      <c r="D11" s="1" t="str">
        <f t="shared" si="0"/>
        <v>2013 April</v>
      </c>
      <c r="E11" s="1">
        <v>110.2</v>
      </c>
      <c r="F11" s="1">
        <v>109.5</v>
      </c>
      <c r="G11" s="1">
        <v>106.9</v>
      </c>
      <c r="H11" s="1">
        <v>106.3</v>
      </c>
      <c r="I11" s="1">
        <v>105.7</v>
      </c>
      <c r="J11" s="1">
        <v>108.3</v>
      </c>
      <c r="K11" s="1">
        <v>103.4</v>
      </c>
      <c r="L11" s="1">
        <v>105.7</v>
      </c>
      <c r="M11" s="1">
        <v>104.2</v>
      </c>
      <c r="N11" s="1">
        <v>103.2</v>
      </c>
      <c r="O11" s="1">
        <v>106.5</v>
      </c>
      <c r="P11" s="1">
        <v>108.8</v>
      </c>
      <c r="Q11" s="1">
        <v>107.1</v>
      </c>
      <c r="R11" s="5">
        <f t="shared" si="4"/>
        <v>1385.8</v>
      </c>
      <c r="S11" s="5">
        <f>AVERAGE(CPI_Inflation_Clean[[#This Row],[Cereals and products]:[Food and beverages]])</f>
        <v>106.6</v>
      </c>
      <c r="T11" s="1">
        <v>108.1</v>
      </c>
      <c r="U11" s="1">
        <v>107.4</v>
      </c>
      <c r="V11" s="1">
        <v>108</v>
      </c>
      <c r="W11" s="5">
        <f t="shared" si="1"/>
        <v>323.5</v>
      </c>
      <c r="Y11" s="1">
        <v>106.5</v>
      </c>
      <c r="Z11" s="5">
        <f>SUM(CPI_Inflation_Clean[[#This Row],[Fuel and light]])</f>
        <v>106.5</v>
      </c>
      <c r="AA11" s="1">
        <f>IF(CPI_Inflation_Clean[[#This Row],[Housing]]="",X12,CPI_Inflation_Clean[[#This Row],[Housing]])</f>
        <v>100.5</v>
      </c>
      <c r="AB11" s="1">
        <v>106.1</v>
      </c>
      <c r="AC11" s="5">
        <f t="shared" si="5"/>
        <v>206.6</v>
      </c>
      <c r="AD11" s="5">
        <f>AVERAGE(CPI_Inflation_Clean[[#This Row],[Housing Clean]:[Household goods and services]])</f>
        <v>103.3</v>
      </c>
      <c r="AE11" s="1">
        <v>105.1</v>
      </c>
      <c r="AF11" s="5">
        <f>AVERAGE(CPI_Inflation_Clean[[#This Row],[Health]])</f>
        <v>105.1</v>
      </c>
      <c r="AG11" s="1">
        <v>104.4</v>
      </c>
      <c r="AH11" s="5">
        <f>SUM(CPI_Inflation_Clean[[#This Row],[Transport and communication]])</f>
        <v>104.4</v>
      </c>
      <c r="AI11" s="1">
        <v>104.8</v>
      </c>
      <c r="AJ11" s="5">
        <f>SUM(CPI_Inflation_Clean[[#This Row],[Education]])</f>
        <v>104.8</v>
      </c>
      <c r="AK11" s="1">
        <v>107.1</v>
      </c>
      <c r="AL11" s="1">
        <v>102.7</v>
      </c>
      <c r="AM11" s="5">
        <f t="shared" si="2"/>
        <v>209.8</v>
      </c>
      <c r="AN11" s="1">
        <v>104.5</v>
      </c>
      <c r="AO11" s="1">
        <v>104.6</v>
      </c>
      <c r="AP11" s="5">
        <f t="shared" si="3"/>
        <v>104.55</v>
      </c>
      <c r="AQ11" s="1">
        <v>106.4</v>
      </c>
    </row>
    <row r="12" spans="1:43">
      <c r="A12" s="1" t="s">
        <v>32</v>
      </c>
      <c r="B12" s="1">
        <v>2013</v>
      </c>
      <c r="C12" s="1" t="s">
        <v>36</v>
      </c>
      <c r="D12" s="1" t="str">
        <f t="shared" si="0"/>
        <v>2013 April</v>
      </c>
      <c r="E12" s="1">
        <v>114.6</v>
      </c>
      <c r="F12" s="1">
        <v>113.4</v>
      </c>
      <c r="G12" s="1">
        <v>106</v>
      </c>
      <c r="H12" s="1">
        <v>104.7</v>
      </c>
      <c r="I12" s="1">
        <v>102.1</v>
      </c>
      <c r="J12" s="1">
        <v>109.5</v>
      </c>
      <c r="K12" s="1">
        <v>109.7</v>
      </c>
      <c r="L12" s="1">
        <v>104.6</v>
      </c>
      <c r="M12" s="1">
        <v>102</v>
      </c>
      <c r="N12" s="1">
        <v>103.5</v>
      </c>
      <c r="O12" s="1">
        <v>108.2</v>
      </c>
      <c r="P12" s="1">
        <v>110.6</v>
      </c>
      <c r="Q12" s="1">
        <v>108.8</v>
      </c>
      <c r="R12" s="5">
        <f t="shared" si="4"/>
        <v>1397.6999999999998</v>
      </c>
      <c r="S12" s="5">
        <f>AVERAGE(CPI_Inflation_Clean[[#This Row],[Cereals and products]:[Food and beverages]])</f>
        <v>107.5153846153846</v>
      </c>
      <c r="T12" s="1">
        <v>107.9</v>
      </c>
      <c r="U12" s="1">
        <v>106.4</v>
      </c>
      <c r="V12" s="1">
        <v>107.7</v>
      </c>
      <c r="W12" s="5">
        <f t="shared" si="1"/>
        <v>322</v>
      </c>
      <c r="X12">
        <v>100.5</v>
      </c>
      <c r="Y12" s="1">
        <v>106.4</v>
      </c>
      <c r="Z12" s="5">
        <f>SUM(CPI_Inflation_Clean[[#This Row],[Fuel and light]])</f>
        <v>106.4</v>
      </c>
      <c r="AA12" s="1">
        <f>IF(CPI_Inflation_Clean[[#This Row],[Housing]]="",X13,CPI_Inflation_Clean[[#This Row],[Housing]])</f>
        <v>100.5</v>
      </c>
      <c r="AB12" s="1">
        <v>106.5</v>
      </c>
      <c r="AC12" s="5">
        <f t="shared" si="5"/>
        <v>207</v>
      </c>
      <c r="AD12" s="5">
        <f>AVERAGE(CPI_Inflation_Clean[[#This Row],[Housing Clean]:[Household goods and services]])</f>
        <v>103.5</v>
      </c>
      <c r="AE12" s="1">
        <v>105.7</v>
      </c>
      <c r="AF12" s="5">
        <f>AVERAGE(CPI_Inflation_Clean[[#This Row],[Health]])</f>
        <v>105.7</v>
      </c>
      <c r="AG12" s="1">
        <v>105</v>
      </c>
      <c r="AH12" s="5">
        <f>SUM(CPI_Inflation_Clean[[#This Row],[Transport and communication]])</f>
        <v>105</v>
      </c>
      <c r="AI12" s="1">
        <v>105.2</v>
      </c>
      <c r="AJ12" s="5">
        <f>SUM(CPI_Inflation_Clean[[#This Row],[Education]])</f>
        <v>105.2</v>
      </c>
      <c r="AK12" s="1">
        <v>108.5</v>
      </c>
      <c r="AL12" s="1">
        <v>103.2</v>
      </c>
      <c r="AM12" s="5">
        <f t="shared" si="2"/>
        <v>211.7</v>
      </c>
      <c r="AN12" s="1">
        <v>104</v>
      </c>
      <c r="AO12" s="1">
        <v>105.1</v>
      </c>
      <c r="AP12" s="5">
        <f t="shared" si="3"/>
        <v>104.55</v>
      </c>
      <c r="AQ12" s="1">
        <v>105.7</v>
      </c>
    </row>
    <row r="13" spans="1:43">
      <c r="A13" s="1" t="s">
        <v>33</v>
      </c>
      <c r="B13" s="1">
        <v>2013</v>
      </c>
      <c r="C13" s="1" t="s">
        <v>36</v>
      </c>
      <c r="D13" s="1" t="str">
        <f t="shared" si="0"/>
        <v>2013 April</v>
      </c>
      <c r="E13" s="1">
        <v>111.6</v>
      </c>
      <c r="F13" s="1">
        <v>110.9</v>
      </c>
      <c r="G13" s="1">
        <v>106.6</v>
      </c>
      <c r="H13" s="1">
        <v>105.7</v>
      </c>
      <c r="I13" s="1">
        <v>104.4</v>
      </c>
      <c r="J13" s="1">
        <v>108.9</v>
      </c>
      <c r="K13" s="1">
        <v>105.5</v>
      </c>
      <c r="L13" s="1">
        <v>105.3</v>
      </c>
      <c r="M13" s="1">
        <v>103.5</v>
      </c>
      <c r="N13" s="1">
        <v>103.3</v>
      </c>
      <c r="O13" s="1">
        <v>107.2</v>
      </c>
      <c r="P13" s="1">
        <v>109.6</v>
      </c>
      <c r="Q13" s="1">
        <v>107.7</v>
      </c>
      <c r="R13" s="5">
        <f t="shared" si="4"/>
        <v>1390.2</v>
      </c>
      <c r="S13" s="5">
        <f>AVERAGE(CPI_Inflation_Clean[[#This Row],[Cereals and products]:[Food and beverages]])</f>
        <v>106.93846153846154</v>
      </c>
      <c r="T13" s="1">
        <v>108</v>
      </c>
      <c r="U13" s="1">
        <v>107</v>
      </c>
      <c r="V13" s="1">
        <v>107.9</v>
      </c>
      <c r="W13" s="5">
        <f t="shared" si="1"/>
        <v>322.89999999999998</v>
      </c>
      <c r="X13">
        <v>100.5</v>
      </c>
      <c r="Y13" s="1">
        <v>106.5</v>
      </c>
      <c r="Z13" s="5">
        <f>SUM(CPI_Inflation_Clean[[#This Row],[Fuel and light]])</f>
        <v>106.5</v>
      </c>
      <c r="AA13" s="1">
        <f>IF(CPI_Inflation_Clean[[#This Row],[Housing]]="",X14,CPI_Inflation_Clean[[#This Row],[Housing]])</f>
        <v>100.5</v>
      </c>
      <c r="AB13" s="1">
        <v>106.3</v>
      </c>
      <c r="AC13" s="5">
        <f t="shared" si="5"/>
        <v>206.8</v>
      </c>
      <c r="AD13" s="5">
        <f>AVERAGE(CPI_Inflation_Clean[[#This Row],[Housing Clean]:[Household goods and services]])</f>
        <v>103.4</v>
      </c>
      <c r="AE13" s="1">
        <v>105.3</v>
      </c>
      <c r="AF13" s="5">
        <f>AVERAGE(CPI_Inflation_Clean[[#This Row],[Health]])</f>
        <v>105.3</v>
      </c>
      <c r="AG13" s="1">
        <v>104.7</v>
      </c>
      <c r="AH13" s="5">
        <f>SUM(CPI_Inflation_Clean[[#This Row],[Transport and communication]])</f>
        <v>104.7</v>
      </c>
      <c r="AI13" s="1">
        <v>105</v>
      </c>
      <c r="AJ13" s="5">
        <f>SUM(CPI_Inflation_Clean[[#This Row],[Education]])</f>
        <v>105</v>
      </c>
      <c r="AK13" s="1">
        <v>107.5</v>
      </c>
      <c r="AL13" s="1">
        <v>102.9</v>
      </c>
      <c r="AM13" s="5">
        <f t="shared" si="2"/>
        <v>210.4</v>
      </c>
      <c r="AN13" s="1">
        <v>104.2</v>
      </c>
      <c r="AO13" s="1">
        <v>104.8</v>
      </c>
      <c r="AP13" s="5">
        <f t="shared" si="3"/>
        <v>104.5</v>
      </c>
      <c r="AQ13" s="1">
        <v>106.1</v>
      </c>
    </row>
    <row r="14" spans="1:43">
      <c r="A14" s="1" t="s">
        <v>30</v>
      </c>
      <c r="B14" s="1">
        <v>2013</v>
      </c>
      <c r="C14" s="1" t="s">
        <v>37</v>
      </c>
      <c r="D14" s="1" t="str">
        <f t="shared" si="0"/>
        <v>2013 May</v>
      </c>
      <c r="E14" s="1">
        <v>110.9</v>
      </c>
      <c r="F14" s="1">
        <v>109.8</v>
      </c>
      <c r="G14" s="1">
        <v>105.9</v>
      </c>
      <c r="H14" s="1">
        <v>107.5</v>
      </c>
      <c r="I14" s="1">
        <v>105.3</v>
      </c>
      <c r="J14" s="1">
        <v>108.1</v>
      </c>
      <c r="K14" s="1">
        <v>107.3</v>
      </c>
      <c r="L14" s="1">
        <v>106.1</v>
      </c>
      <c r="M14" s="1">
        <v>103.7</v>
      </c>
      <c r="N14" s="1">
        <v>104</v>
      </c>
      <c r="O14" s="1">
        <v>107.4</v>
      </c>
      <c r="P14" s="1">
        <v>109.9</v>
      </c>
      <c r="Q14" s="1">
        <v>108.1</v>
      </c>
      <c r="R14" s="5">
        <f t="shared" si="4"/>
        <v>1394</v>
      </c>
      <c r="S14" s="5">
        <f>AVERAGE(CPI_Inflation_Clean[[#This Row],[Cereals and products]:[Food and beverages]])</f>
        <v>107.23076923076923</v>
      </c>
      <c r="T14" s="1">
        <v>108.8</v>
      </c>
      <c r="U14" s="1">
        <v>107.9</v>
      </c>
      <c r="V14" s="1">
        <v>108.6</v>
      </c>
      <c r="W14" s="5">
        <f t="shared" si="1"/>
        <v>325.29999999999995</v>
      </c>
      <c r="Y14" s="1">
        <v>107.5</v>
      </c>
      <c r="Z14" s="5">
        <f>SUM(CPI_Inflation_Clean[[#This Row],[Fuel and light]])</f>
        <v>107.5</v>
      </c>
      <c r="AA14" s="1">
        <f>IF(CPI_Inflation_Clean[[#This Row],[Housing]]="",X15,CPI_Inflation_Clean[[#This Row],[Housing]])</f>
        <v>100.5</v>
      </c>
      <c r="AB14" s="1">
        <v>106.8</v>
      </c>
      <c r="AC14" s="5">
        <f t="shared" si="5"/>
        <v>207.3</v>
      </c>
      <c r="AD14" s="5">
        <f>AVERAGE(CPI_Inflation_Clean[[#This Row],[Housing Clean]:[Household goods and services]])</f>
        <v>103.65</v>
      </c>
      <c r="AE14" s="1">
        <v>105.7</v>
      </c>
      <c r="AF14" s="5">
        <f>AVERAGE(CPI_Inflation_Clean[[#This Row],[Health]])</f>
        <v>105.7</v>
      </c>
      <c r="AG14" s="1">
        <v>104.1</v>
      </c>
      <c r="AH14" s="5">
        <f>SUM(CPI_Inflation_Clean[[#This Row],[Transport and communication]])</f>
        <v>104.1</v>
      </c>
      <c r="AI14" s="1">
        <v>105.5</v>
      </c>
      <c r="AJ14" s="5">
        <f>SUM(CPI_Inflation_Clean[[#This Row],[Education]])</f>
        <v>105.5</v>
      </c>
      <c r="AK14" s="1">
        <v>108.1</v>
      </c>
      <c r="AL14" s="1">
        <v>102.1</v>
      </c>
      <c r="AM14" s="5">
        <f t="shared" si="2"/>
        <v>210.2</v>
      </c>
      <c r="AN14" s="1">
        <v>105</v>
      </c>
      <c r="AO14" s="1">
        <v>104.8</v>
      </c>
      <c r="AP14" s="5">
        <f t="shared" si="3"/>
        <v>104.9</v>
      </c>
      <c r="AQ14" s="1">
        <v>107.2</v>
      </c>
    </row>
    <row r="15" spans="1:43">
      <c r="A15" s="1" t="s">
        <v>32</v>
      </c>
      <c r="B15" s="1">
        <v>2013</v>
      </c>
      <c r="C15" s="1" t="s">
        <v>37</v>
      </c>
      <c r="D15" s="1" t="str">
        <f t="shared" si="0"/>
        <v>2013 May</v>
      </c>
      <c r="E15" s="1">
        <v>115.4</v>
      </c>
      <c r="F15" s="1">
        <v>114.2</v>
      </c>
      <c r="G15" s="1">
        <v>102.7</v>
      </c>
      <c r="H15" s="1">
        <v>105.5</v>
      </c>
      <c r="I15" s="1">
        <v>101.5</v>
      </c>
      <c r="J15" s="1">
        <v>110.6</v>
      </c>
      <c r="K15" s="1">
        <v>123.7</v>
      </c>
      <c r="L15" s="1">
        <v>105.2</v>
      </c>
      <c r="M15" s="1">
        <v>101.9</v>
      </c>
      <c r="N15" s="1">
        <v>105</v>
      </c>
      <c r="O15" s="1">
        <v>109.1</v>
      </c>
      <c r="P15" s="1">
        <v>111.3</v>
      </c>
      <c r="Q15" s="1">
        <v>111.1</v>
      </c>
      <c r="R15" s="5">
        <f t="shared" si="4"/>
        <v>1417.1999999999998</v>
      </c>
      <c r="S15" s="5">
        <f>AVERAGE(CPI_Inflation_Clean[[#This Row],[Cereals and products]:[Food and beverages]])</f>
        <v>109.0153846153846</v>
      </c>
      <c r="T15" s="1">
        <v>108.5</v>
      </c>
      <c r="U15" s="1">
        <v>106.7</v>
      </c>
      <c r="V15" s="1">
        <v>108.3</v>
      </c>
      <c r="W15" s="5">
        <f t="shared" si="1"/>
        <v>323.5</v>
      </c>
      <c r="X15">
        <v>100.5</v>
      </c>
      <c r="Y15" s="1">
        <v>107.2</v>
      </c>
      <c r="Z15" s="5">
        <f>SUM(CPI_Inflation_Clean[[#This Row],[Fuel and light]])</f>
        <v>107.2</v>
      </c>
      <c r="AA15" s="1">
        <f>IF(CPI_Inflation_Clean[[#This Row],[Housing]]="",X16,CPI_Inflation_Clean[[#This Row],[Housing]])</f>
        <v>100.5</v>
      </c>
      <c r="AB15" s="1">
        <v>107.1</v>
      </c>
      <c r="AC15" s="5">
        <f t="shared" si="5"/>
        <v>207.6</v>
      </c>
      <c r="AD15" s="5">
        <f>AVERAGE(CPI_Inflation_Clean[[#This Row],[Housing Clean]:[Household goods and services]])</f>
        <v>103.8</v>
      </c>
      <c r="AE15" s="1">
        <v>106.2</v>
      </c>
      <c r="AF15" s="5">
        <f>AVERAGE(CPI_Inflation_Clean[[#This Row],[Health]])</f>
        <v>106.2</v>
      </c>
      <c r="AG15" s="1">
        <v>103.9</v>
      </c>
      <c r="AH15" s="5">
        <f>SUM(CPI_Inflation_Clean[[#This Row],[Transport and communication]])</f>
        <v>103.9</v>
      </c>
      <c r="AI15" s="1">
        <v>105.7</v>
      </c>
      <c r="AJ15" s="5">
        <f>SUM(CPI_Inflation_Clean[[#This Row],[Education]])</f>
        <v>105.7</v>
      </c>
      <c r="AK15" s="1">
        <v>109.8</v>
      </c>
      <c r="AL15" s="1">
        <v>102.6</v>
      </c>
      <c r="AM15" s="5">
        <f t="shared" si="2"/>
        <v>212.39999999999998</v>
      </c>
      <c r="AN15" s="1">
        <v>104.6</v>
      </c>
      <c r="AO15" s="1">
        <v>104.9</v>
      </c>
      <c r="AP15" s="5">
        <f t="shared" si="3"/>
        <v>104.75</v>
      </c>
      <c r="AQ15" s="1">
        <v>106.6</v>
      </c>
    </row>
    <row r="16" spans="1:43">
      <c r="A16" s="1" t="s">
        <v>33</v>
      </c>
      <c r="B16" s="1">
        <v>2013</v>
      </c>
      <c r="C16" s="1" t="s">
        <v>37</v>
      </c>
      <c r="D16" s="1" t="str">
        <f t="shared" si="0"/>
        <v>2013 May</v>
      </c>
      <c r="E16" s="1">
        <v>112.3</v>
      </c>
      <c r="F16" s="1">
        <v>111.3</v>
      </c>
      <c r="G16" s="1">
        <v>104.7</v>
      </c>
      <c r="H16" s="1">
        <v>106.8</v>
      </c>
      <c r="I16" s="1">
        <v>103.9</v>
      </c>
      <c r="J16" s="1">
        <v>109.3</v>
      </c>
      <c r="K16" s="1">
        <v>112.9</v>
      </c>
      <c r="L16" s="1">
        <v>105.8</v>
      </c>
      <c r="M16" s="1">
        <v>103.1</v>
      </c>
      <c r="N16" s="1">
        <v>104.3</v>
      </c>
      <c r="O16" s="1">
        <v>108.1</v>
      </c>
      <c r="P16" s="1">
        <v>110.5</v>
      </c>
      <c r="Q16" s="1">
        <v>109.2</v>
      </c>
      <c r="R16" s="5">
        <f t="shared" si="4"/>
        <v>1402.1999999999998</v>
      </c>
      <c r="S16" s="5">
        <f>AVERAGE(CPI_Inflation_Clean[[#This Row],[Cereals and products]:[Food and beverages]])</f>
        <v>107.86153846153844</v>
      </c>
      <c r="T16" s="1">
        <v>108.7</v>
      </c>
      <c r="U16" s="1">
        <v>107.4</v>
      </c>
      <c r="V16" s="1">
        <v>108.5</v>
      </c>
      <c r="W16" s="5">
        <f t="shared" si="1"/>
        <v>324.60000000000002</v>
      </c>
      <c r="X16">
        <v>100.5</v>
      </c>
      <c r="Y16" s="1">
        <v>107.4</v>
      </c>
      <c r="Z16" s="5">
        <f>SUM(CPI_Inflation_Clean[[#This Row],[Fuel and light]])</f>
        <v>107.4</v>
      </c>
      <c r="AA16" s="1">
        <f>IF(CPI_Inflation_Clean[[#This Row],[Housing]]="",X17,CPI_Inflation_Clean[[#This Row],[Housing]])</f>
        <v>100.5</v>
      </c>
      <c r="AB16" s="1">
        <v>106.9</v>
      </c>
      <c r="AC16" s="5">
        <f t="shared" si="5"/>
        <v>207.4</v>
      </c>
      <c r="AD16" s="5">
        <f>AVERAGE(CPI_Inflation_Clean[[#This Row],[Housing Clean]:[Household goods and services]])</f>
        <v>103.7</v>
      </c>
      <c r="AE16" s="1">
        <v>105.9</v>
      </c>
      <c r="AF16" s="5">
        <f>AVERAGE(CPI_Inflation_Clean[[#This Row],[Health]])</f>
        <v>105.9</v>
      </c>
      <c r="AG16" s="1">
        <v>104</v>
      </c>
      <c r="AH16" s="5">
        <f>SUM(CPI_Inflation_Clean[[#This Row],[Transport and communication]])</f>
        <v>104</v>
      </c>
      <c r="AI16" s="1">
        <v>105.6</v>
      </c>
      <c r="AJ16" s="5">
        <f>SUM(CPI_Inflation_Clean[[#This Row],[Education]])</f>
        <v>105.6</v>
      </c>
      <c r="AK16" s="1">
        <v>108.6</v>
      </c>
      <c r="AL16" s="1">
        <v>102.3</v>
      </c>
      <c r="AM16" s="5">
        <f t="shared" si="2"/>
        <v>210.89999999999998</v>
      </c>
      <c r="AN16" s="1">
        <v>104.8</v>
      </c>
      <c r="AO16" s="1">
        <v>104.8</v>
      </c>
      <c r="AP16" s="5">
        <f t="shared" si="3"/>
        <v>104.8</v>
      </c>
      <c r="AQ16" s="1">
        <v>106.9</v>
      </c>
    </row>
    <row r="17" spans="1:43">
      <c r="A17" s="1" t="s">
        <v>30</v>
      </c>
      <c r="B17" s="1">
        <v>2013</v>
      </c>
      <c r="C17" s="1" t="s">
        <v>38</v>
      </c>
      <c r="D17" s="1" t="str">
        <f t="shared" si="0"/>
        <v>2013 June</v>
      </c>
      <c r="E17" s="1">
        <v>112.3</v>
      </c>
      <c r="F17" s="1">
        <v>112.1</v>
      </c>
      <c r="G17" s="1">
        <v>108.1</v>
      </c>
      <c r="H17" s="1">
        <v>108.3</v>
      </c>
      <c r="I17" s="1">
        <v>105.9</v>
      </c>
      <c r="J17" s="1">
        <v>109.2</v>
      </c>
      <c r="K17" s="1">
        <v>118</v>
      </c>
      <c r="L17" s="1">
        <v>106.8</v>
      </c>
      <c r="M17" s="1">
        <v>104.1</v>
      </c>
      <c r="N17" s="1">
        <v>105.4</v>
      </c>
      <c r="O17" s="1">
        <v>108.2</v>
      </c>
      <c r="P17" s="1">
        <v>111</v>
      </c>
      <c r="Q17" s="1">
        <v>110.6</v>
      </c>
      <c r="R17" s="5">
        <f t="shared" si="4"/>
        <v>1420</v>
      </c>
      <c r="S17" s="5">
        <f>AVERAGE(CPI_Inflation_Clean[[#This Row],[Cereals and products]:[Food and beverages]])</f>
        <v>109.23076923076923</v>
      </c>
      <c r="T17" s="1">
        <v>109.7</v>
      </c>
      <c r="U17" s="1">
        <v>108.8</v>
      </c>
      <c r="V17" s="1">
        <v>109.5</v>
      </c>
      <c r="W17" s="5">
        <f t="shared" si="1"/>
        <v>328</v>
      </c>
      <c r="Y17" s="1">
        <v>108.5</v>
      </c>
      <c r="Z17" s="5">
        <f>SUM(CPI_Inflation_Clean[[#This Row],[Fuel and light]])</f>
        <v>108.5</v>
      </c>
      <c r="AA17" s="1">
        <f>IF(CPI_Inflation_Clean[[#This Row],[Housing]]="",X18,CPI_Inflation_Clean[[#This Row],[Housing]])</f>
        <v>106.6</v>
      </c>
      <c r="AB17" s="1">
        <v>107.5</v>
      </c>
      <c r="AC17" s="5">
        <f t="shared" si="5"/>
        <v>214.1</v>
      </c>
      <c r="AD17" s="5">
        <f>AVERAGE(CPI_Inflation_Clean[[#This Row],[Housing Clean]:[Household goods and services]])</f>
        <v>107.05</v>
      </c>
      <c r="AE17" s="1">
        <v>106.3</v>
      </c>
      <c r="AF17" s="5">
        <f>AVERAGE(CPI_Inflation_Clean[[#This Row],[Health]])</f>
        <v>106.3</v>
      </c>
      <c r="AG17" s="1">
        <v>105</v>
      </c>
      <c r="AH17" s="5">
        <f>SUM(CPI_Inflation_Clean[[#This Row],[Transport and communication]])</f>
        <v>105</v>
      </c>
      <c r="AI17" s="1">
        <v>106.5</v>
      </c>
      <c r="AJ17" s="5">
        <f>SUM(CPI_Inflation_Clean[[#This Row],[Education]])</f>
        <v>106.5</v>
      </c>
      <c r="AK17" s="1">
        <v>109</v>
      </c>
      <c r="AL17" s="1">
        <v>102.5</v>
      </c>
      <c r="AM17" s="5">
        <f t="shared" si="2"/>
        <v>211.5</v>
      </c>
      <c r="AN17" s="1">
        <v>105.6</v>
      </c>
      <c r="AO17" s="1">
        <v>105.5</v>
      </c>
      <c r="AP17" s="5">
        <f t="shared" si="3"/>
        <v>105.55</v>
      </c>
      <c r="AQ17" s="1">
        <v>108.9</v>
      </c>
    </row>
    <row r="18" spans="1:43">
      <c r="A18" s="1" t="s">
        <v>32</v>
      </c>
      <c r="B18" s="1">
        <v>2013</v>
      </c>
      <c r="C18" s="1" t="s">
        <v>38</v>
      </c>
      <c r="D18" s="1" t="str">
        <f t="shared" si="0"/>
        <v>2013 June</v>
      </c>
      <c r="E18" s="1">
        <v>117</v>
      </c>
      <c r="F18" s="1">
        <v>120.1</v>
      </c>
      <c r="G18" s="1">
        <v>112.5</v>
      </c>
      <c r="H18" s="1">
        <v>107.3</v>
      </c>
      <c r="I18" s="1">
        <v>101.3</v>
      </c>
      <c r="J18" s="1">
        <v>112.4</v>
      </c>
      <c r="K18" s="1">
        <v>143.6</v>
      </c>
      <c r="L18" s="1">
        <v>105.4</v>
      </c>
      <c r="M18" s="1">
        <v>101.4</v>
      </c>
      <c r="N18" s="1">
        <v>106.4</v>
      </c>
      <c r="O18" s="1">
        <v>110</v>
      </c>
      <c r="P18" s="1">
        <v>112.2</v>
      </c>
      <c r="Q18" s="1">
        <v>115</v>
      </c>
      <c r="R18" s="5">
        <f t="shared" si="4"/>
        <v>1464.6000000000001</v>
      </c>
      <c r="S18" s="5">
        <f>AVERAGE(CPI_Inflation_Clean[[#This Row],[Cereals and products]:[Food and beverages]])</f>
        <v>112.66153846153847</v>
      </c>
      <c r="T18" s="1">
        <v>109.2</v>
      </c>
      <c r="U18" s="1">
        <v>107.2</v>
      </c>
      <c r="V18" s="1">
        <v>108.9</v>
      </c>
      <c r="W18" s="5">
        <f t="shared" si="1"/>
        <v>325.3</v>
      </c>
      <c r="X18">
        <v>106.6</v>
      </c>
      <c r="Y18" s="1">
        <v>108</v>
      </c>
      <c r="Z18" s="5">
        <f>SUM(CPI_Inflation_Clean[[#This Row],[Fuel and light]])</f>
        <v>108</v>
      </c>
      <c r="AA18" s="1">
        <f>IF(CPI_Inflation_Clean[[#This Row],[Housing]]="",X19,CPI_Inflation_Clean[[#This Row],[Housing]])</f>
        <v>106.6</v>
      </c>
      <c r="AB18" s="1">
        <v>107.7</v>
      </c>
      <c r="AC18" s="5">
        <f t="shared" si="5"/>
        <v>214.3</v>
      </c>
      <c r="AD18" s="5">
        <f>AVERAGE(CPI_Inflation_Clean[[#This Row],[Housing Clean]:[Household goods and services]])</f>
        <v>107.15</v>
      </c>
      <c r="AE18" s="1">
        <v>106.5</v>
      </c>
      <c r="AF18" s="5">
        <f>AVERAGE(CPI_Inflation_Clean[[#This Row],[Health]])</f>
        <v>106.5</v>
      </c>
      <c r="AG18" s="1">
        <v>105.2</v>
      </c>
      <c r="AH18" s="5">
        <f>SUM(CPI_Inflation_Clean[[#This Row],[Transport and communication]])</f>
        <v>105.2</v>
      </c>
      <c r="AI18" s="1">
        <v>108.1</v>
      </c>
      <c r="AJ18" s="5">
        <f>SUM(CPI_Inflation_Clean[[#This Row],[Education]])</f>
        <v>108.1</v>
      </c>
      <c r="AK18" s="1">
        <v>110.9</v>
      </c>
      <c r="AL18" s="1">
        <v>103.3</v>
      </c>
      <c r="AM18" s="5">
        <f t="shared" si="2"/>
        <v>214.2</v>
      </c>
      <c r="AN18" s="1">
        <v>105.2</v>
      </c>
      <c r="AO18" s="1">
        <v>106.1</v>
      </c>
      <c r="AP18" s="5">
        <f t="shared" si="3"/>
        <v>105.65</v>
      </c>
      <c r="AQ18" s="1">
        <v>109.7</v>
      </c>
    </row>
    <row r="19" spans="1:43">
      <c r="A19" s="1" t="s">
        <v>33</v>
      </c>
      <c r="B19" s="1">
        <v>2013</v>
      </c>
      <c r="C19" s="1" t="s">
        <v>38</v>
      </c>
      <c r="D19" s="1" t="str">
        <f t="shared" si="0"/>
        <v>2013 June</v>
      </c>
      <c r="E19" s="1">
        <v>113.8</v>
      </c>
      <c r="F19" s="1">
        <v>114.9</v>
      </c>
      <c r="G19" s="1">
        <v>109.8</v>
      </c>
      <c r="H19" s="1">
        <v>107.9</v>
      </c>
      <c r="I19" s="1">
        <v>104.2</v>
      </c>
      <c r="J19" s="1">
        <v>110.7</v>
      </c>
      <c r="K19" s="1">
        <v>126.7</v>
      </c>
      <c r="L19" s="1">
        <v>106.3</v>
      </c>
      <c r="M19" s="1">
        <v>103.2</v>
      </c>
      <c r="N19" s="1">
        <v>105.7</v>
      </c>
      <c r="O19" s="1">
        <v>109</v>
      </c>
      <c r="P19" s="1">
        <v>111.6</v>
      </c>
      <c r="Q19" s="1">
        <v>112.2</v>
      </c>
      <c r="R19" s="5">
        <f t="shared" si="4"/>
        <v>1436</v>
      </c>
      <c r="S19" s="5">
        <f>AVERAGE(CPI_Inflation_Clean[[#This Row],[Cereals and products]:[Food and beverages]])</f>
        <v>110.46153846153847</v>
      </c>
      <c r="T19" s="1">
        <v>109.5</v>
      </c>
      <c r="U19" s="1">
        <v>108.1</v>
      </c>
      <c r="V19" s="1">
        <v>109.3</v>
      </c>
      <c r="W19" s="5">
        <f t="shared" si="1"/>
        <v>326.89999999999998</v>
      </c>
      <c r="X19">
        <v>106.6</v>
      </c>
      <c r="Y19" s="1">
        <v>108.3</v>
      </c>
      <c r="Z19" s="5">
        <f>SUM(CPI_Inflation_Clean[[#This Row],[Fuel and light]])</f>
        <v>108.3</v>
      </c>
      <c r="AA19" s="1">
        <f>IF(CPI_Inflation_Clean[[#This Row],[Housing]]="",X20,CPI_Inflation_Clean[[#This Row],[Housing]])</f>
        <v>106.6</v>
      </c>
      <c r="AB19" s="1">
        <v>107.6</v>
      </c>
      <c r="AC19" s="5">
        <f t="shared" si="5"/>
        <v>214.2</v>
      </c>
      <c r="AD19" s="5">
        <f>AVERAGE(CPI_Inflation_Clean[[#This Row],[Housing Clean]:[Household goods and services]])</f>
        <v>107.1</v>
      </c>
      <c r="AE19" s="1">
        <v>106.4</v>
      </c>
      <c r="AF19" s="5">
        <f>AVERAGE(CPI_Inflation_Clean[[#This Row],[Health]])</f>
        <v>106.4</v>
      </c>
      <c r="AG19" s="1">
        <v>105.1</v>
      </c>
      <c r="AH19" s="5">
        <f>SUM(CPI_Inflation_Clean[[#This Row],[Transport and communication]])</f>
        <v>105.1</v>
      </c>
      <c r="AI19" s="1">
        <v>107.4</v>
      </c>
      <c r="AJ19" s="5">
        <f>SUM(CPI_Inflation_Clean[[#This Row],[Education]])</f>
        <v>107.4</v>
      </c>
      <c r="AK19" s="1">
        <v>109.5</v>
      </c>
      <c r="AL19" s="1">
        <v>102.8</v>
      </c>
      <c r="AM19" s="5">
        <f t="shared" si="2"/>
        <v>212.3</v>
      </c>
      <c r="AN19" s="1">
        <v>105.4</v>
      </c>
      <c r="AO19" s="1">
        <v>105.8</v>
      </c>
      <c r="AP19" s="5">
        <f t="shared" si="3"/>
        <v>105.6</v>
      </c>
      <c r="AQ19" s="1">
        <v>109.3</v>
      </c>
    </row>
    <row r="20" spans="1:43">
      <c r="A20" s="1" t="s">
        <v>30</v>
      </c>
      <c r="B20" s="1">
        <v>2013</v>
      </c>
      <c r="C20" s="1" t="s">
        <v>39</v>
      </c>
      <c r="D20" s="1" t="str">
        <f t="shared" si="0"/>
        <v>2013 July</v>
      </c>
      <c r="E20" s="1">
        <v>113.4</v>
      </c>
      <c r="F20" s="1">
        <v>114.9</v>
      </c>
      <c r="G20" s="1">
        <v>110.5</v>
      </c>
      <c r="H20" s="1">
        <v>109.3</v>
      </c>
      <c r="I20" s="1">
        <v>106.2</v>
      </c>
      <c r="J20" s="1">
        <v>110.3</v>
      </c>
      <c r="K20" s="1">
        <v>129.19999999999999</v>
      </c>
      <c r="L20" s="1">
        <v>107.1</v>
      </c>
      <c r="M20" s="1">
        <v>104.3</v>
      </c>
      <c r="N20" s="1">
        <v>106.4</v>
      </c>
      <c r="O20" s="1">
        <v>109.1</v>
      </c>
      <c r="P20" s="1">
        <v>112.1</v>
      </c>
      <c r="Q20" s="1">
        <v>113.1</v>
      </c>
      <c r="R20" s="5">
        <f t="shared" si="4"/>
        <v>1445.8999999999996</v>
      </c>
      <c r="S20" s="5">
        <f>AVERAGE(CPI_Inflation_Clean[[#This Row],[Cereals and products]:[Food and beverages]])</f>
        <v>111.22307692307689</v>
      </c>
      <c r="T20" s="1">
        <v>110.5</v>
      </c>
      <c r="U20" s="1">
        <v>109.5</v>
      </c>
      <c r="V20" s="1">
        <v>110.3</v>
      </c>
      <c r="W20" s="5">
        <f t="shared" si="1"/>
        <v>330.3</v>
      </c>
      <c r="Y20" s="1">
        <v>109.5</v>
      </c>
      <c r="Z20" s="5">
        <f>SUM(CPI_Inflation_Clean[[#This Row],[Fuel and light]])</f>
        <v>109.5</v>
      </c>
      <c r="AA20" s="1">
        <f>IF(CPI_Inflation_Clean[[#This Row],[Housing]]="",X21,CPI_Inflation_Clean[[#This Row],[Housing]])</f>
        <v>107.7</v>
      </c>
      <c r="AB20" s="1">
        <v>108.3</v>
      </c>
      <c r="AC20" s="5">
        <f t="shared" si="5"/>
        <v>216</v>
      </c>
      <c r="AD20" s="5">
        <f>AVERAGE(CPI_Inflation_Clean[[#This Row],[Housing Clean]:[Household goods and services]])</f>
        <v>108</v>
      </c>
      <c r="AE20" s="1">
        <v>106.9</v>
      </c>
      <c r="AF20" s="5">
        <f>AVERAGE(CPI_Inflation_Clean[[#This Row],[Health]])</f>
        <v>106.9</v>
      </c>
      <c r="AG20" s="1">
        <v>106.8</v>
      </c>
      <c r="AH20" s="5">
        <f>SUM(CPI_Inflation_Clean[[#This Row],[Transport and communication]])</f>
        <v>106.8</v>
      </c>
      <c r="AI20" s="1">
        <v>107.8</v>
      </c>
      <c r="AJ20" s="5">
        <f>SUM(CPI_Inflation_Clean[[#This Row],[Education]])</f>
        <v>107.8</v>
      </c>
      <c r="AK20" s="1">
        <v>109.8</v>
      </c>
      <c r="AL20" s="1">
        <v>102.5</v>
      </c>
      <c r="AM20" s="5">
        <f t="shared" si="2"/>
        <v>212.3</v>
      </c>
      <c r="AN20" s="1">
        <v>106.4</v>
      </c>
      <c r="AO20" s="1">
        <v>106.5</v>
      </c>
      <c r="AP20" s="5">
        <f t="shared" si="3"/>
        <v>106.45</v>
      </c>
      <c r="AQ20" s="1">
        <v>110.7</v>
      </c>
    </row>
    <row r="21" spans="1:43">
      <c r="A21" s="1" t="s">
        <v>32</v>
      </c>
      <c r="B21" s="1">
        <v>2013</v>
      </c>
      <c r="C21" s="1" t="s">
        <v>39</v>
      </c>
      <c r="D21" s="1" t="str">
        <f t="shared" si="0"/>
        <v>2013 July</v>
      </c>
      <c r="E21" s="1">
        <v>117.8</v>
      </c>
      <c r="F21" s="1">
        <v>119.2</v>
      </c>
      <c r="G21" s="1">
        <v>114</v>
      </c>
      <c r="H21" s="1">
        <v>108.3</v>
      </c>
      <c r="I21" s="1">
        <v>101.1</v>
      </c>
      <c r="J21" s="1">
        <v>113.2</v>
      </c>
      <c r="K21" s="1">
        <v>160.9</v>
      </c>
      <c r="L21" s="1">
        <v>105.1</v>
      </c>
      <c r="M21" s="1">
        <v>101.3</v>
      </c>
      <c r="N21" s="1">
        <v>107.5</v>
      </c>
      <c r="O21" s="1">
        <v>110.4</v>
      </c>
      <c r="P21" s="1">
        <v>113.1</v>
      </c>
      <c r="Q21" s="1">
        <v>117.5</v>
      </c>
      <c r="R21" s="5">
        <f t="shared" si="4"/>
        <v>1489.4</v>
      </c>
      <c r="S21" s="5">
        <f>AVERAGE(CPI_Inflation_Clean[[#This Row],[Cereals and products]:[Food and beverages]])</f>
        <v>114.56923076923077</v>
      </c>
      <c r="T21" s="1">
        <v>109.8</v>
      </c>
      <c r="U21" s="1">
        <v>107.8</v>
      </c>
      <c r="V21" s="1">
        <v>109.5</v>
      </c>
      <c r="W21" s="5">
        <f t="shared" si="1"/>
        <v>327.10000000000002</v>
      </c>
      <c r="X21">
        <v>107.7</v>
      </c>
      <c r="Y21" s="1">
        <v>108.6</v>
      </c>
      <c r="Z21" s="5">
        <f>SUM(CPI_Inflation_Clean[[#This Row],[Fuel and light]])</f>
        <v>108.6</v>
      </c>
      <c r="AA21" s="1">
        <f>IF(CPI_Inflation_Clean[[#This Row],[Housing]]="",X22,CPI_Inflation_Clean[[#This Row],[Housing]])</f>
        <v>107.7</v>
      </c>
      <c r="AB21" s="1">
        <v>108.1</v>
      </c>
      <c r="AC21" s="5">
        <f t="shared" si="5"/>
        <v>215.8</v>
      </c>
      <c r="AD21" s="5">
        <f>AVERAGE(CPI_Inflation_Clean[[#This Row],[Housing Clean]:[Household goods and services]])</f>
        <v>107.9</v>
      </c>
      <c r="AE21" s="1">
        <v>107.1</v>
      </c>
      <c r="AF21" s="5">
        <f>AVERAGE(CPI_Inflation_Clean[[#This Row],[Health]])</f>
        <v>107.1</v>
      </c>
      <c r="AG21" s="1">
        <v>107.3</v>
      </c>
      <c r="AH21" s="5">
        <f>SUM(CPI_Inflation_Clean[[#This Row],[Transport and communication]])</f>
        <v>107.3</v>
      </c>
      <c r="AI21" s="1">
        <v>110.1</v>
      </c>
      <c r="AJ21" s="5">
        <f>SUM(CPI_Inflation_Clean[[#This Row],[Education]])</f>
        <v>110.1</v>
      </c>
      <c r="AK21" s="1">
        <v>111.7</v>
      </c>
      <c r="AL21" s="1">
        <v>103.2</v>
      </c>
      <c r="AM21" s="5">
        <f t="shared" si="2"/>
        <v>214.9</v>
      </c>
      <c r="AN21" s="1">
        <v>105.9</v>
      </c>
      <c r="AO21" s="1">
        <v>107.3</v>
      </c>
      <c r="AP21" s="5">
        <f t="shared" si="3"/>
        <v>106.6</v>
      </c>
      <c r="AQ21" s="1">
        <v>111.4</v>
      </c>
    </row>
    <row r="22" spans="1:43">
      <c r="A22" s="1" t="s">
        <v>33</v>
      </c>
      <c r="B22" s="1">
        <v>2013</v>
      </c>
      <c r="C22" s="1" t="s">
        <v>39</v>
      </c>
      <c r="D22" s="1" t="str">
        <f t="shared" si="0"/>
        <v>2013 July</v>
      </c>
      <c r="E22" s="1">
        <v>114.8</v>
      </c>
      <c r="F22" s="1">
        <v>116.4</v>
      </c>
      <c r="G22" s="1">
        <v>111.9</v>
      </c>
      <c r="H22" s="1">
        <v>108.9</v>
      </c>
      <c r="I22" s="1">
        <v>104.3</v>
      </c>
      <c r="J22" s="1">
        <v>111.7</v>
      </c>
      <c r="K22" s="1">
        <v>140</v>
      </c>
      <c r="L22" s="1">
        <v>106.4</v>
      </c>
      <c r="M22" s="1">
        <v>103.3</v>
      </c>
      <c r="N22" s="1">
        <v>106.8</v>
      </c>
      <c r="O22" s="1">
        <v>109.6</v>
      </c>
      <c r="P22" s="1">
        <v>112.6</v>
      </c>
      <c r="Q22" s="1">
        <v>114.7</v>
      </c>
      <c r="R22" s="5">
        <f t="shared" si="4"/>
        <v>1461.3999999999999</v>
      </c>
      <c r="S22" s="5">
        <f>AVERAGE(CPI_Inflation_Clean[[#This Row],[Cereals and products]:[Food and beverages]])</f>
        <v>112.41538461538461</v>
      </c>
      <c r="T22" s="1">
        <v>110.2</v>
      </c>
      <c r="U22" s="1">
        <v>108.8</v>
      </c>
      <c r="V22" s="1">
        <v>110</v>
      </c>
      <c r="W22" s="5">
        <f t="shared" si="1"/>
        <v>329</v>
      </c>
      <c r="X22">
        <v>107.7</v>
      </c>
      <c r="Y22" s="1">
        <v>109.2</v>
      </c>
      <c r="Z22" s="5">
        <f>SUM(CPI_Inflation_Clean[[#This Row],[Fuel and light]])</f>
        <v>109.2</v>
      </c>
      <c r="AA22" s="1">
        <f>IF(CPI_Inflation_Clean[[#This Row],[Housing]]="",X23,CPI_Inflation_Clean[[#This Row],[Housing]])</f>
        <v>107.7</v>
      </c>
      <c r="AB22" s="1">
        <v>108.2</v>
      </c>
      <c r="AC22" s="5">
        <f t="shared" si="5"/>
        <v>215.9</v>
      </c>
      <c r="AD22" s="5">
        <f>AVERAGE(CPI_Inflation_Clean[[#This Row],[Housing Clean]:[Household goods and services]])</f>
        <v>107.95</v>
      </c>
      <c r="AE22" s="1">
        <v>107</v>
      </c>
      <c r="AF22" s="5">
        <f>AVERAGE(CPI_Inflation_Clean[[#This Row],[Health]])</f>
        <v>107</v>
      </c>
      <c r="AG22" s="1">
        <v>107.1</v>
      </c>
      <c r="AH22" s="5">
        <f>SUM(CPI_Inflation_Clean[[#This Row],[Transport and communication]])</f>
        <v>107.1</v>
      </c>
      <c r="AI22" s="1">
        <v>109.1</v>
      </c>
      <c r="AJ22" s="5">
        <f>SUM(CPI_Inflation_Clean[[#This Row],[Education]])</f>
        <v>109.1</v>
      </c>
      <c r="AK22" s="1">
        <v>110.3</v>
      </c>
      <c r="AL22" s="1">
        <v>102.8</v>
      </c>
      <c r="AM22" s="5">
        <f t="shared" si="2"/>
        <v>213.1</v>
      </c>
      <c r="AN22" s="1">
        <v>106.1</v>
      </c>
      <c r="AO22" s="1">
        <v>106.9</v>
      </c>
      <c r="AP22" s="5">
        <f t="shared" si="3"/>
        <v>106.5</v>
      </c>
      <c r="AQ22" s="1">
        <v>111</v>
      </c>
    </row>
    <row r="23" spans="1:43">
      <c r="A23" s="1" t="s">
        <v>30</v>
      </c>
      <c r="B23" s="1">
        <v>2013</v>
      </c>
      <c r="C23" s="1" t="s">
        <v>40</v>
      </c>
      <c r="D23" s="1" t="str">
        <f t="shared" si="0"/>
        <v>2013 August</v>
      </c>
      <c r="E23" s="1">
        <v>114.3</v>
      </c>
      <c r="F23" s="1">
        <v>115.4</v>
      </c>
      <c r="G23" s="1">
        <v>111.1</v>
      </c>
      <c r="H23" s="1">
        <v>110</v>
      </c>
      <c r="I23" s="1">
        <v>106.4</v>
      </c>
      <c r="J23" s="1">
        <v>110.8</v>
      </c>
      <c r="K23" s="1">
        <v>138.9</v>
      </c>
      <c r="L23" s="1">
        <v>107.4</v>
      </c>
      <c r="M23" s="1">
        <v>104.1</v>
      </c>
      <c r="N23" s="1">
        <v>106.9</v>
      </c>
      <c r="O23" s="1">
        <v>109.7</v>
      </c>
      <c r="P23" s="1">
        <v>112.6</v>
      </c>
      <c r="Q23" s="1">
        <v>114.9</v>
      </c>
      <c r="R23" s="5">
        <f t="shared" si="4"/>
        <v>1462.5</v>
      </c>
      <c r="S23" s="5">
        <f>AVERAGE(CPI_Inflation_Clean[[#This Row],[Cereals and products]:[Food and beverages]])</f>
        <v>112.5</v>
      </c>
      <c r="T23" s="1">
        <v>111.3</v>
      </c>
      <c r="U23" s="1">
        <v>110.2</v>
      </c>
      <c r="V23" s="1">
        <v>111.1</v>
      </c>
      <c r="W23" s="5">
        <f t="shared" si="1"/>
        <v>332.6</v>
      </c>
      <c r="Y23" s="1">
        <v>109.9</v>
      </c>
      <c r="Z23" s="5">
        <f>SUM(CPI_Inflation_Clean[[#This Row],[Fuel and light]])</f>
        <v>109.9</v>
      </c>
      <c r="AA23" s="1">
        <f>IF(CPI_Inflation_Clean[[#This Row],[Housing]]="",X24,CPI_Inflation_Clean[[#This Row],[Housing]])</f>
        <v>108.9</v>
      </c>
      <c r="AB23" s="1">
        <v>108.7</v>
      </c>
      <c r="AC23" s="5">
        <f t="shared" si="5"/>
        <v>217.60000000000002</v>
      </c>
      <c r="AD23" s="5">
        <f>AVERAGE(CPI_Inflation_Clean[[#This Row],[Housing Clean]:[Household goods and services]])</f>
        <v>108.80000000000001</v>
      </c>
      <c r="AE23" s="1">
        <v>107.5</v>
      </c>
      <c r="AF23" s="5">
        <f>AVERAGE(CPI_Inflation_Clean[[#This Row],[Health]])</f>
        <v>107.5</v>
      </c>
      <c r="AG23" s="1">
        <v>107.8</v>
      </c>
      <c r="AH23" s="5">
        <f>SUM(CPI_Inflation_Clean[[#This Row],[Transport and communication]])</f>
        <v>107.8</v>
      </c>
      <c r="AI23" s="1">
        <v>108.7</v>
      </c>
      <c r="AJ23" s="5">
        <f>SUM(CPI_Inflation_Clean[[#This Row],[Education]])</f>
        <v>108.7</v>
      </c>
      <c r="AK23" s="1">
        <v>110.7</v>
      </c>
      <c r="AL23" s="1">
        <v>105</v>
      </c>
      <c r="AM23" s="5">
        <f t="shared" si="2"/>
        <v>215.7</v>
      </c>
      <c r="AN23" s="1">
        <v>106.8</v>
      </c>
      <c r="AO23" s="1">
        <v>107.5</v>
      </c>
      <c r="AP23" s="5">
        <f t="shared" si="3"/>
        <v>107.15</v>
      </c>
      <c r="AQ23" s="1">
        <v>112.1</v>
      </c>
    </row>
    <row r="24" spans="1:43">
      <c r="A24" s="1" t="s">
        <v>32</v>
      </c>
      <c r="B24" s="1">
        <v>2013</v>
      </c>
      <c r="C24" s="1" t="s">
        <v>40</v>
      </c>
      <c r="D24" s="1" t="str">
        <f t="shared" si="0"/>
        <v>2013 August</v>
      </c>
      <c r="E24" s="1">
        <v>118.3</v>
      </c>
      <c r="F24" s="1">
        <v>120.4</v>
      </c>
      <c r="G24" s="1">
        <v>112.7</v>
      </c>
      <c r="H24" s="1">
        <v>108.9</v>
      </c>
      <c r="I24" s="1">
        <v>101.1</v>
      </c>
      <c r="J24" s="1">
        <v>108.7</v>
      </c>
      <c r="K24" s="1">
        <v>177</v>
      </c>
      <c r="L24" s="1">
        <v>104.7</v>
      </c>
      <c r="M24" s="1">
        <v>101</v>
      </c>
      <c r="N24" s="1">
        <v>108.5</v>
      </c>
      <c r="O24" s="1">
        <v>110.9</v>
      </c>
      <c r="P24" s="1">
        <v>114.3</v>
      </c>
      <c r="Q24" s="1">
        <v>119.6</v>
      </c>
      <c r="R24" s="5">
        <f t="shared" si="4"/>
        <v>1506.1000000000001</v>
      </c>
      <c r="S24" s="5">
        <f>AVERAGE(CPI_Inflation_Clean[[#This Row],[Cereals and products]:[Food and beverages]])</f>
        <v>115.85384615384616</v>
      </c>
      <c r="T24" s="1">
        <v>110.6</v>
      </c>
      <c r="U24" s="1">
        <v>108.3</v>
      </c>
      <c r="V24" s="1">
        <v>110.2</v>
      </c>
      <c r="W24" s="5">
        <f t="shared" si="1"/>
        <v>329.09999999999997</v>
      </c>
      <c r="X24">
        <v>108.9</v>
      </c>
      <c r="Y24" s="1">
        <v>109.3</v>
      </c>
      <c r="Z24" s="5">
        <f>SUM(CPI_Inflation_Clean[[#This Row],[Fuel and light]])</f>
        <v>109.3</v>
      </c>
      <c r="AA24" s="1">
        <f>IF(CPI_Inflation_Clean[[#This Row],[Housing]]="",X25,CPI_Inflation_Clean[[#This Row],[Housing]])</f>
        <v>108.9</v>
      </c>
      <c r="AB24" s="1">
        <v>108.7</v>
      </c>
      <c r="AC24" s="5">
        <f t="shared" si="5"/>
        <v>217.60000000000002</v>
      </c>
      <c r="AD24" s="5">
        <f>AVERAGE(CPI_Inflation_Clean[[#This Row],[Housing Clean]:[Household goods and services]])</f>
        <v>108.80000000000001</v>
      </c>
      <c r="AE24" s="1">
        <v>107.6</v>
      </c>
      <c r="AF24" s="5">
        <f>AVERAGE(CPI_Inflation_Clean[[#This Row],[Health]])</f>
        <v>107.6</v>
      </c>
      <c r="AG24" s="1">
        <v>108.1</v>
      </c>
      <c r="AH24" s="5">
        <f>SUM(CPI_Inflation_Clean[[#This Row],[Transport and communication]])</f>
        <v>108.1</v>
      </c>
      <c r="AI24" s="1">
        <v>110.8</v>
      </c>
      <c r="AJ24" s="5">
        <f>SUM(CPI_Inflation_Clean[[#This Row],[Education]])</f>
        <v>110.8</v>
      </c>
      <c r="AK24" s="1">
        <v>112.4</v>
      </c>
      <c r="AL24" s="1">
        <v>106</v>
      </c>
      <c r="AM24" s="5">
        <f t="shared" si="2"/>
        <v>218.4</v>
      </c>
      <c r="AN24" s="1">
        <v>106.5</v>
      </c>
      <c r="AO24" s="1">
        <v>108.3</v>
      </c>
      <c r="AP24" s="5">
        <f t="shared" si="3"/>
        <v>107.4</v>
      </c>
      <c r="AQ24" s="1">
        <v>112.7</v>
      </c>
    </row>
    <row r="25" spans="1:43">
      <c r="A25" s="1" t="s">
        <v>33</v>
      </c>
      <c r="B25" s="1">
        <v>2013</v>
      </c>
      <c r="C25" s="1" t="s">
        <v>40</v>
      </c>
      <c r="D25" s="1" t="str">
        <f t="shared" si="0"/>
        <v>2013 August</v>
      </c>
      <c r="E25" s="1">
        <v>115.6</v>
      </c>
      <c r="F25" s="1">
        <v>117.2</v>
      </c>
      <c r="G25" s="1">
        <v>111.7</v>
      </c>
      <c r="H25" s="1">
        <v>109.6</v>
      </c>
      <c r="I25" s="1">
        <v>104.5</v>
      </c>
      <c r="J25" s="1">
        <v>109.8</v>
      </c>
      <c r="K25" s="1">
        <v>151.80000000000001</v>
      </c>
      <c r="L25" s="1">
        <v>106.5</v>
      </c>
      <c r="M25" s="1">
        <v>103.1</v>
      </c>
      <c r="N25" s="1">
        <v>107.4</v>
      </c>
      <c r="O25" s="1">
        <v>110.2</v>
      </c>
      <c r="P25" s="1">
        <v>113.4</v>
      </c>
      <c r="Q25" s="1">
        <v>116.6</v>
      </c>
      <c r="R25" s="5">
        <f t="shared" si="4"/>
        <v>1477.4</v>
      </c>
      <c r="S25" s="5">
        <f>AVERAGE(CPI_Inflation_Clean[[#This Row],[Cereals and products]:[Food and beverages]])</f>
        <v>113.64615384615385</v>
      </c>
      <c r="T25" s="1">
        <v>111</v>
      </c>
      <c r="U25" s="1">
        <v>109.4</v>
      </c>
      <c r="V25" s="1">
        <v>110.7</v>
      </c>
      <c r="W25" s="5">
        <f t="shared" si="1"/>
        <v>331.1</v>
      </c>
      <c r="X25">
        <v>108.9</v>
      </c>
      <c r="Y25" s="1">
        <v>109.7</v>
      </c>
      <c r="Z25" s="5">
        <f>SUM(CPI_Inflation_Clean[[#This Row],[Fuel and light]])</f>
        <v>109.7</v>
      </c>
      <c r="AA25" s="1">
        <f>IF(CPI_Inflation_Clean[[#This Row],[Housing]]="",X26,CPI_Inflation_Clean[[#This Row],[Housing]])</f>
        <v>108.9</v>
      </c>
      <c r="AB25" s="1">
        <v>108.7</v>
      </c>
      <c r="AC25" s="5">
        <f t="shared" si="5"/>
        <v>217.60000000000002</v>
      </c>
      <c r="AD25" s="5">
        <f>AVERAGE(CPI_Inflation_Clean[[#This Row],[Housing Clean]:[Household goods and services]])</f>
        <v>108.80000000000001</v>
      </c>
      <c r="AE25" s="1">
        <v>107.5</v>
      </c>
      <c r="AF25" s="5">
        <f>AVERAGE(CPI_Inflation_Clean[[#This Row],[Health]])</f>
        <v>107.5</v>
      </c>
      <c r="AG25" s="1">
        <v>108</v>
      </c>
      <c r="AH25" s="5">
        <f>SUM(CPI_Inflation_Clean[[#This Row],[Transport and communication]])</f>
        <v>108</v>
      </c>
      <c r="AI25" s="1">
        <v>109.9</v>
      </c>
      <c r="AJ25" s="5">
        <f>SUM(CPI_Inflation_Clean[[#This Row],[Education]])</f>
        <v>109.9</v>
      </c>
      <c r="AK25" s="1">
        <v>111.2</v>
      </c>
      <c r="AL25" s="1">
        <v>105.4</v>
      </c>
      <c r="AM25" s="5">
        <f t="shared" si="2"/>
        <v>216.60000000000002</v>
      </c>
      <c r="AN25" s="1">
        <v>106.6</v>
      </c>
      <c r="AO25" s="1">
        <v>107.9</v>
      </c>
      <c r="AP25" s="5">
        <f t="shared" si="3"/>
        <v>107.25</v>
      </c>
      <c r="AQ25" s="1">
        <v>112.4</v>
      </c>
    </row>
    <row r="26" spans="1:43">
      <c r="A26" s="1" t="s">
        <v>30</v>
      </c>
      <c r="B26" s="1">
        <v>2013</v>
      </c>
      <c r="C26" s="1" t="s">
        <v>41</v>
      </c>
      <c r="D26" s="1" t="str">
        <f t="shared" si="0"/>
        <v>2013 September</v>
      </c>
      <c r="E26" s="1">
        <v>115.4</v>
      </c>
      <c r="F26" s="1">
        <v>115.7</v>
      </c>
      <c r="G26" s="1">
        <v>111.7</v>
      </c>
      <c r="H26" s="1">
        <v>111</v>
      </c>
      <c r="I26" s="1">
        <v>107.4</v>
      </c>
      <c r="J26" s="1">
        <v>110.9</v>
      </c>
      <c r="K26" s="1">
        <v>154</v>
      </c>
      <c r="L26" s="1">
        <v>108.1</v>
      </c>
      <c r="M26" s="1">
        <v>104.2</v>
      </c>
      <c r="N26" s="1">
        <v>107.9</v>
      </c>
      <c r="O26" s="1">
        <v>110.4</v>
      </c>
      <c r="P26" s="1">
        <v>114</v>
      </c>
      <c r="Q26" s="1">
        <v>117.8</v>
      </c>
      <c r="R26" s="5">
        <f t="shared" si="4"/>
        <v>1488.5000000000002</v>
      </c>
      <c r="S26" s="5">
        <f>AVERAGE(CPI_Inflation_Clean[[#This Row],[Cereals and products]:[Food and beverages]])</f>
        <v>114.50000000000001</v>
      </c>
      <c r="T26" s="1">
        <v>112.7</v>
      </c>
      <c r="U26" s="1">
        <v>111.4</v>
      </c>
      <c r="V26" s="1">
        <v>112.5</v>
      </c>
      <c r="W26" s="5">
        <f t="shared" si="1"/>
        <v>336.6</v>
      </c>
      <c r="Y26" s="1">
        <v>111.1</v>
      </c>
      <c r="Z26" s="5">
        <f>SUM(CPI_Inflation_Clean[[#This Row],[Fuel and light]])</f>
        <v>111.1</v>
      </c>
      <c r="AA26" s="1">
        <f>IF(CPI_Inflation_Clean[[#This Row],[Housing]]="",X27,CPI_Inflation_Clean[[#This Row],[Housing]])</f>
        <v>109.7</v>
      </c>
      <c r="AB26" s="1">
        <v>109.6</v>
      </c>
      <c r="AC26" s="5">
        <f t="shared" si="5"/>
        <v>219.3</v>
      </c>
      <c r="AD26" s="5">
        <f>AVERAGE(CPI_Inflation_Clean[[#This Row],[Housing Clean]:[Household goods and services]])</f>
        <v>109.65</v>
      </c>
      <c r="AE26" s="1">
        <v>108.3</v>
      </c>
      <c r="AF26" s="5">
        <f>AVERAGE(CPI_Inflation_Clean[[#This Row],[Health]])</f>
        <v>108.3</v>
      </c>
      <c r="AG26" s="1">
        <v>109.3</v>
      </c>
      <c r="AH26" s="5">
        <f>SUM(CPI_Inflation_Clean[[#This Row],[Transport and communication]])</f>
        <v>109.3</v>
      </c>
      <c r="AI26" s="1">
        <v>109.8</v>
      </c>
      <c r="AJ26" s="5">
        <f>SUM(CPI_Inflation_Clean[[#This Row],[Education]])</f>
        <v>109.8</v>
      </c>
      <c r="AK26" s="1">
        <v>111.7</v>
      </c>
      <c r="AL26" s="1">
        <v>106.7</v>
      </c>
      <c r="AM26" s="5">
        <f t="shared" si="2"/>
        <v>218.4</v>
      </c>
      <c r="AN26" s="1">
        <v>107.7</v>
      </c>
      <c r="AO26" s="1">
        <v>108.7</v>
      </c>
      <c r="AP26" s="5">
        <f t="shared" si="3"/>
        <v>108.2</v>
      </c>
      <c r="AQ26" s="1">
        <v>114.2</v>
      </c>
    </row>
    <row r="27" spans="1:43">
      <c r="A27" s="1" t="s">
        <v>32</v>
      </c>
      <c r="B27" s="1">
        <v>2013</v>
      </c>
      <c r="C27" s="1" t="s">
        <v>41</v>
      </c>
      <c r="D27" s="1" t="str">
        <f t="shared" si="0"/>
        <v>2013 September</v>
      </c>
      <c r="E27" s="1">
        <v>118.6</v>
      </c>
      <c r="F27" s="1">
        <v>119.1</v>
      </c>
      <c r="G27" s="1">
        <v>113.2</v>
      </c>
      <c r="H27" s="1">
        <v>109.6</v>
      </c>
      <c r="I27" s="1">
        <v>101.7</v>
      </c>
      <c r="J27" s="1">
        <v>103.2</v>
      </c>
      <c r="K27" s="1">
        <v>174.3</v>
      </c>
      <c r="L27" s="1">
        <v>105.1</v>
      </c>
      <c r="M27" s="1">
        <v>100.8</v>
      </c>
      <c r="N27" s="1">
        <v>109.1</v>
      </c>
      <c r="O27" s="1">
        <v>111.1</v>
      </c>
      <c r="P27" s="1">
        <v>115.4</v>
      </c>
      <c r="Q27" s="1">
        <v>119.2</v>
      </c>
      <c r="R27" s="5">
        <f t="shared" si="4"/>
        <v>1500.4</v>
      </c>
      <c r="S27" s="5">
        <f>AVERAGE(CPI_Inflation_Clean[[#This Row],[Cereals and products]:[Food and beverages]])</f>
        <v>115.41538461538462</v>
      </c>
      <c r="T27" s="1">
        <v>111.4</v>
      </c>
      <c r="U27" s="1">
        <v>109</v>
      </c>
      <c r="V27" s="1">
        <v>111.1</v>
      </c>
      <c r="W27" s="5">
        <f t="shared" si="1"/>
        <v>331.5</v>
      </c>
      <c r="X27">
        <v>109.7</v>
      </c>
      <c r="Y27" s="1">
        <v>109.5</v>
      </c>
      <c r="Z27" s="5">
        <f>SUM(CPI_Inflation_Clean[[#This Row],[Fuel and light]])</f>
        <v>109.5</v>
      </c>
      <c r="AA27" s="1">
        <f>IF(CPI_Inflation_Clean[[#This Row],[Housing]]="",X28,CPI_Inflation_Clean[[#This Row],[Housing]])</f>
        <v>109.7</v>
      </c>
      <c r="AB27" s="1">
        <v>109.6</v>
      </c>
      <c r="AC27" s="5">
        <f t="shared" si="5"/>
        <v>219.3</v>
      </c>
      <c r="AD27" s="5">
        <f>AVERAGE(CPI_Inflation_Clean[[#This Row],[Housing Clean]:[Household goods and services]])</f>
        <v>109.65</v>
      </c>
      <c r="AE27" s="1">
        <v>107.9</v>
      </c>
      <c r="AF27" s="5">
        <f>AVERAGE(CPI_Inflation_Clean[[#This Row],[Health]])</f>
        <v>107.9</v>
      </c>
      <c r="AG27" s="1">
        <v>110.4</v>
      </c>
      <c r="AH27" s="5">
        <f>SUM(CPI_Inflation_Clean[[#This Row],[Transport and communication]])</f>
        <v>110.4</v>
      </c>
      <c r="AI27" s="1">
        <v>111.2</v>
      </c>
      <c r="AJ27" s="5">
        <f>SUM(CPI_Inflation_Clean[[#This Row],[Education]])</f>
        <v>111.2</v>
      </c>
      <c r="AK27" s="1">
        <v>112.9</v>
      </c>
      <c r="AL27" s="1">
        <v>106.9</v>
      </c>
      <c r="AM27" s="5">
        <f t="shared" si="2"/>
        <v>219.8</v>
      </c>
      <c r="AN27" s="1">
        <v>107.4</v>
      </c>
      <c r="AO27" s="1">
        <v>109.4</v>
      </c>
      <c r="AP27" s="5">
        <f t="shared" si="3"/>
        <v>108.4</v>
      </c>
      <c r="AQ27" s="1">
        <v>113.2</v>
      </c>
    </row>
    <row r="28" spans="1:43">
      <c r="A28" s="1" t="s">
        <v>33</v>
      </c>
      <c r="B28" s="1">
        <v>2013</v>
      </c>
      <c r="C28" s="1" t="s">
        <v>41</v>
      </c>
      <c r="D28" s="1" t="str">
        <f t="shared" si="0"/>
        <v>2013 September</v>
      </c>
      <c r="E28" s="1">
        <v>116.4</v>
      </c>
      <c r="F28" s="1">
        <v>116.9</v>
      </c>
      <c r="G28" s="1">
        <v>112.3</v>
      </c>
      <c r="H28" s="1">
        <v>110.5</v>
      </c>
      <c r="I28" s="1">
        <v>105.3</v>
      </c>
      <c r="J28" s="1">
        <v>107.3</v>
      </c>
      <c r="K28" s="1">
        <v>160.9</v>
      </c>
      <c r="L28" s="1">
        <v>107.1</v>
      </c>
      <c r="M28" s="1">
        <v>103.1</v>
      </c>
      <c r="N28" s="1">
        <v>108.3</v>
      </c>
      <c r="O28" s="1">
        <v>110.7</v>
      </c>
      <c r="P28" s="1">
        <v>114.6</v>
      </c>
      <c r="Q28" s="1">
        <v>118.3</v>
      </c>
      <c r="R28" s="5">
        <f t="shared" si="4"/>
        <v>1491.6999999999998</v>
      </c>
      <c r="S28" s="5">
        <f>AVERAGE(CPI_Inflation_Clean[[#This Row],[Cereals and products]:[Food and beverages]])</f>
        <v>114.74615384615383</v>
      </c>
      <c r="T28" s="1">
        <v>112.2</v>
      </c>
      <c r="U28" s="1">
        <v>110.4</v>
      </c>
      <c r="V28" s="1">
        <v>111.9</v>
      </c>
      <c r="W28" s="5">
        <f t="shared" si="1"/>
        <v>334.5</v>
      </c>
      <c r="X28">
        <v>109.7</v>
      </c>
      <c r="Y28" s="1">
        <v>110.5</v>
      </c>
      <c r="Z28" s="5">
        <f>SUM(CPI_Inflation_Clean[[#This Row],[Fuel and light]])</f>
        <v>110.5</v>
      </c>
      <c r="AA28" s="1">
        <f>IF(CPI_Inflation_Clean[[#This Row],[Housing]]="",X29,CPI_Inflation_Clean[[#This Row],[Housing]])</f>
        <v>109.7</v>
      </c>
      <c r="AB28" s="1">
        <v>109.6</v>
      </c>
      <c r="AC28" s="5">
        <f t="shared" si="5"/>
        <v>219.3</v>
      </c>
      <c r="AD28" s="5">
        <f>AVERAGE(CPI_Inflation_Clean[[#This Row],[Housing Clean]:[Household goods and services]])</f>
        <v>109.65</v>
      </c>
      <c r="AE28" s="1">
        <v>108.1</v>
      </c>
      <c r="AF28" s="5">
        <f>AVERAGE(CPI_Inflation_Clean[[#This Row],[Health]])</f>
        <v>108.1</v>
      </c>
      <c r="AG28" s="1">
        <v>109.9</v>
      </c>
      <c r="AH28" s="5">
        <f>SUM(CPI_Inflation_Clean[[#This Row],[Transport and communication]])</f>
        <v>109.9</v>
      </c>
      <c r="AI28" s="1">
        <v>110.6</v>
      </c>
      <c r="AJ28" s="5">
        <f>SUM(CPI_Inflation_Clean[[#This Row],[Education]])</f>
        <v>110.6</v>
      </c>
      <c r="AK28" s="1">
        <v>112</v>
      </c>
      <c r="AL28" s="1">
        <v>106.8</v>
      </c>
      <c r="AM28" s="5">
        <f t="shared" si="2"/>
        <v>218.8</v>
      </c>
      <c r="AN28" s="1">
        <v>107.5</v>
      </c>
      <c r="AO28" s="1">
        <v>109</v>
      </c>
      <c r="AP28" s="5">
        <f t="shared" si="3"/>
        <v>108.25</v>
      </c>
      <c r="AQ28" s="1">
        <v>113.7</v>
      </c>
    </row>
    <row r="29" spans="1:43">
      <c r="A29" s="1" t="s">
        <v>30</v>
      </c>
      <c r="B29" s="1">
        <v>2013</v>
      </c>
      <c r="C29" s="1" t="s">
        <v>42</v>
      </c>
      <c r="D29" s="1" t="str">
        <f t="shared" si="0"/>
        <v>2013 October</v>
      </c>
      <c r="E29" s="1">
        <v>116.3</v>
      </c>
      <c r="F29" s="1">
        <v>115.4</v>
      </c>
      <c r="G29" s="1">
        <v>112.6</v>
      </c>
      <c r="H29" s="1">
        <v>111.7</v>
      </c>
      <c r="I29" s="1">
        <v>107.7</v>
      </c>
      <c r="J29" s="1">
        <v>113.2</v>
      </c>
      <c r="K29" s="1">
        <v>164.9</v>
      </c>
      <c r="L29" s="1">
        <v>108.3</v>
      </c>
      <c r="M29" s="1">
        <v>103.9</v>
      </c>
      <c r="N29" s="1">
        <v>108.2</v>
      </c>
      <c r="O29" s="1">
        <v>111.1</v>
      </c>
      <c r="P29" s="1">
        <v>114.9</v>
      </c>
      <c r="Q29" s="1">
        <v>119.8</v>
      </c>
      <c r="R29" s="5">
        <f t="shared" si="4"/>
        <v>1508</v>
      </c>
      <c r="S29" s="5">
        <f>AVERAGE(CPI_Inflation_Clean[[#This Row],[Cereals and products]:[Food and beverages]])</f>
        <v>116</v>
      </c>
      <c r="T29" s="1">
        <v>113.6</v>
      </c>
      <c r="U29" s="1">
        <v>112.3</v>
      </c>
      <c r="V29" s="1">
        <v>113.4</v>
      </c>
      <c r="W29" s="5">
        <f t="shared" si="1"/>
        <v>339.29999999999995</v>
      </c>
      <c r="Y29" s="1">
        <v>111.6</v>
      </c>
      <c r="Z29" s="5">
        <f>SUM(CPI_Inflation_Clean[[#This Row],[Fuel and light]])</f>
        <v>111.6</v>
      </c>
      <c r="AA29" s="1">
        <f>IF(CPI_Inflation_Clean[[#This Row],[Housing]]="",X30,CPI_Inflation_Clean[[#This Row],[Housing]])</f>
        <v>110.5</v>
      </c>
      <c r="AB29" s="1">
        <v>110.4</v>
      </c>
      <c r="AC29" s="5">
        <f t="shared" si="5"/>
        <v>220.9</v>
      </c>
      <c r="AD29" s="5">
        <f>AVERAGE(CPI_Inflation_Clean[[#This Row],[Housing Clean]:[Household goods and services]])</f>
        <v>110.45</v>
      </c>
      <c r="AE29" s="1">
        <v>108.9</v>
      </c>
      <c r="AF29" s="5">
        <f>AVERAGE(CPI_Inflation_Clean[[#This Row],[Health]])</f>
        <v>108.9</v>
      </c>
      <c r="AG29" s="1">
        <v>109.3</v>
      </c>
      <c r="AH29" s="5">
        <f>SUM(CPI_Inflation_Clean[[#This Row],[Transport and communication]])</f>
        <v>109.3</v>
      </c>
      <c r="AI29" s="1">
        <v>110.2</v>
      </c>
      <c r="AJ29" s="5">
        <f>SUM(CPI_Inflation_Clean[[#This Row],[Education]])</f>
        <v>110.2</v>
      </c>
      <c r="AK29" s="1">
        <v>112.2</v>
      </c>
      <c r="AL29" s="1">
        <v>107.5</v>
      </c>
      <c r="AM29" s="5">
        <f t="shared" si="2"/>
        <v>219.7</v>
      </c>
      <c r="AN29" s="1">
        <v>108.3</v>
      </c>
      <c r="AO29" s="1">
        <v>109.1</v>
      </c>
      <c r="AP29" s="5">
        <f t="shared" si="3"/>
        <v>108.69999999999999</v>
      </c>
      <c r="AQ29" s="1">
        <v>115.5</v>
      </c>
    </row>
    <row r="30" spans="1:43">
      <c r="A30" s="1" t="s">
        <v>32</v>
      </c>
      <c r="B30" s="1">
        <v>2013</v>
      </c>
      <c r="C30" s="1" t="s">
        <v>42</v>
      </c>
      <c r="D30" s="1" t="str">
        <f t="shared" si="0"/>
        <v>2013 October</v>
      </c>
      <c r="E30" s="1">
        <v>118.9</v>
      </c>
      <c r="F30" s="1">
        <v>118.1</v>
      </c>
      <c r="G30" s="1">
        <v>114.5</v>
      </c>
      <c r="H30" s="1">
        <v>110.4</v>
      </c>
      <c r="I30" s="1">
        <v>102.3</v>
      </c>
      <c r="J30" s="1">
        <v>106.2</v>
      </c>
      <c r="K30" s="1">
        <v>183.5</v>
      </c>
      <c r="L30" s="1">
        <v>105.3</v>
      </c>
      <c r="M30" s="1">
        <v>100.2</v>
      </c>
      <c r="N30" s="1">
        <v>109.6</v>
      </c>
      <c r="O30" s="1">
        <v>111.4</v>
      </c>
      <c r="P30" s="1">
        <v>116</v>
      </c>
      <c r="Q30" s="1">
        <v>120.8</v>
      </c>
      <c r="R30" s="5">
        <f t="shared" si="4"/>
        <v>1517.1999999999998</v>
      </c>
      <c r="S30" s="5">
        <f>AVERAGE(CPI_Inflation_Clean[[#This Row],[Cereals and products]:[Food and beverages]])</f>
        <v>116.7076923076923</v>
      </c>
      <c r="T30" s="1">
        <v>112.5</v>
      </c>
      <c r="U30" s="1">
        <v>109.7</v>
      </c>
      <c r="V30" s="1">
        <v>112</v>
      </c>
      <c r="W30" s="5">
        <f t="shared" si="1"/>
        <v>334.2</v>
      </c>
      <c r="X30">
        <v>110.5</v>
      </c>
      <c r="Y30" s="1">
        <v>109.7</v>
      </c>
      <c r="Z30" s="5">
        <f>SUM(CPI_Inflation_Clean[[#This Row],[Fuel and light]])</f>
        <v>109.7</v>
      </c>
      <c r="AA30" s="1">
        <f>IF(CPI_Inflation_Clean[[#This Row],[Housing]]="",X31,CPI_Inflation_Clean[[#This Row],[Housing]])</f>
        <v>110.5</v>
      </c>
      <c r="AB30" s="1">
        <v>110.2</v>
      </c>
      <c r="AC30" s="5">
        <f t="shared" si="5"/>
        <v>220.7</v>
      </c>
      <c r="AD30" s="5">
        <f>AVERAGE(CPI_Inflation_Clean[[#This Row],[Housing Clean]:[Household goods and services]])</f>
        <v>110.35</v>
      </c>
      <c r="AE30" s="1">
        <v>108.2</v>
      </c>
      <c r="AF30" s="5">
        <f>AVERAGE(CPI_Inflation_Clean[[#This Row],[Health]])</f>
        <v>108.2</v>
      </c>
      <c r="AG30" s="1">
        <v>109.7</v>
      </c>
      <c r="AH30" s="5">
        <f>SUM(CPI_Inflation_Clean[[#This Row],[Transport and communication]])</f>
        <v>109.7</v>
      </c>
      <c r="AI30" s="1">
        <v>111.3</v>
      </c>
      <c r="AJ30" s="5">
        <f>SUM(CPI_Inflation_Clean[[#This Row],[Education]])</f>
        <v>111.3</v>
      </c>
      <c r="AK30" s="1">
        <v>113.5</v>
      </c>
      <c r="AL30" s="1">
        <v>107.3</v>
      </c>
      <c r="AM30" s="5">
        <f t="shared" si="2"/>
        <v>220.8</v>
      </c>
      <c r="AN30" s="1">
        <v>108</v>
      </c>
      <c r="AO30" s="1">
        <v>109.4</v>
      </c>
      <c r="AP30" s="5">
        <f t="shared" si="3"/>
        <v>108.7</v>
      </c>
      <c r="AQ30" s="1">
        <v>114</v>
      </c>
    </row>
    <row r="31" spans="1:43">
      <c r="A31" s="1" t="s">
        <v>33</v>
      </c>
      <c r="B31" s="1">
        <v>2013</v>
      </c>
      <c r="C31" s="1" t="s">
        <v>42</v>
      </c>
      <c r="D31" s="1" t="str">
        <f t="shared" si="0"/>
        <v>2013 October</v>
      </c>
      <c r="E31" s="1">
        <v>117.1</v>
      </c>
      <c r="F31" s="1">
        <v>116.3</v>
      </c>
      <c r="G31" s="1">
        <v>113.3</v>
      </c>
      <c r="H31" s="1">
        <v>111.2</v>
      </c>
      <c r="I31" s="1">
        <v>105.7</v>
      </c>
      <c r="J31" s="1">
        <v>109.9</v>
      </c>
      <c r="K31" s="1">
        <v>171.2</v>
      </c>
      <c r="L31" s="1">
        <v>107.3</v>
      </c>
      <c r="M31" s="1">
        <v>102.7</v>
      </c>
      <c r="N31" s="1">
        <v>108.7</v>
      </c>
      <c r="O31" s="1">
        <v>111.2</v>
      </c>
      <c r="P31" s="1">
        <v>115.4</v>
      </c>
      <c r="Q31" s="1">
        <v>120.2</v>
      </c>
      <c r="R31" s="5">
        <f t="shared" si="4"/>
        <v>1510.2000000000003</v>
      </c>
      <c r="S31" s="5">
        <f>AVERAGE(CPI_Inflation_Clean[[#This Row],[Cereals and products]:[Food and beverages]])</f>
        <v>116.16923076923079</v>
      </c>
      <c r="T31" s="1">
        <v>113.2</v>
      </c>
      <c r="U31" s="1">
        <v>111.2</v>
      </c>
      <c r="V31" s="1">
        <v>112.8</v>
      </c>
      <c r="W31" s="5">
        <f t="shared" si="1"/>
        <v>337.2</v>
      </c>
      <c r="X31">
        <v>110.5</v>
      </c>
      <c r="Y31" s="1">
        <v>110.9</v>
      </c>
      <c r="Z31" s="5">
        <f>SUM(CPI_Inflation_Clean[[#This Row],[Fuel and light]])</f>
        <v>110.9</v>
      </c>
      <c r="AA31" s="1">
        <f>IF(CPI_Inflation_Clean[[#This Row],[Housing]]="",X32,CPI_Inflation_Clean[[#This Row],[Housing]])</f>
        <v>110.5</v>
      </c>
      <c r="AB31" s="1">
        <v>110.3</v>
      </c>
      <c r="AC31" s="5">
        <f t="shared" si="5"/>
        <v>220.8</v>
      </c>
      <c r="AD31" s="5">
        <f>AVERAGE(CPI_Inflation_Clean[[#This Row],[Housing Clean]:[Household goods and services]])</f>
        <v>110.4</v>
      </c>
      <c r="AE31" s="1">
        <v>108.6</v>
      </c>
      <c r="AF31" s="5">
        <f>AVERAGE(CPI_Inflation_Clean[[#This Row],[Health]])</f>
        <v>108.6</v>
      </c>
      <c r="AG31" s="1">
        <v>109.5</v>
      </c>
      <c r="AH31" s="5">
        <f>SUM(CPI_Inflation_Clean[[#This Row],[Transport and communication]])</f>
        <v>109.5</v>
      </c>
      <c r="AI31" s="1">
        <v>110.8</v>
      </c>
      <c r="AJ31" s="5">
        <f>SUM(CPI_Inflation_Clean[[#This Row],[Education]])</f>
        <v>110.8</v>
      </c>
      <c r="AK31" s="1">
        <v>112.5</v>
      </c>
      <c r="AL31" s="1">
        <v>107.4</v>
      </c>
      <c r="AM31" s="5">
        <f t="shared" si="2"/>
        <v>219.9</v>
      </c>
      <c r="AN31" s="1">
        <v>108.1</v>
      </c>
      <c r="AO31" s="1">
        <v>109.2</v>
      </c>
      <c r="AP31" s="5">
        <f t="shared" si="3"/>
        <v>108.65</v>
      </c>
      <c r="AQ31" s="1">
        <v>114.8</v>
      </c>
    </row>
    <row r="32" spans="1:43">
      <c r="A32" s="1" t="s">
        <v>30</v>
      </c>
      <c r="B32" s="1">
        <v>2013</v>
      </c>
      <c r="C32" s="1" t="s">
        <v>43</v>
      </c>
      <c r="D32" s="1" t="str">
        <f t="shared" si="0"/>
        <v xml:space="preserve">2013 November </v>
      </c>
      <c r="E32" s="1">
        <v>117.3</v>
      </c>
      <c r="F32" s="1">
        <v>114.9</v>
      </c>
      <c r="G32" s="1">
        <v>116.2</v>
      </c>
      <c r="H32" s="1">
        <v>112.8</v>
      </c>
      <c r="I32" s="1">
        <v>108.9</v>
      </c>
      <c r="J32" s="1">
        <v>116.6</v>
      </c>
      <c r="K32" s="1">
        <v>178.1</v>
      </c>
      <c r="L32" s="1">
        <v>109.1</v>
      </c>
      <c r="M32" s="1">
        <v>103.6</v>
      </c>
      <c r="N32" s="1">
        <v>109</v>
      </c>
      <c r="O32" s="1">
        <v>111.8</v>
      </c>
      <c r="P32" s="1">
        <v>116</v>
      </c>
      <c r="Q32" s="1">
        <v>122.5</v>
      </c>
      <c r="R32" s="5">
        <f t="shared" si="4"/>
        <v>1536.8</v>
      </c>
      <c r="S32" s="5">
        <f>AVERAGE(CPI_Inflation_Clean[[#This Row],[Cereals and products]:[Food and beverages]])</f>
        <v>118.21538461538461</v>
      </c>
      <c r="T32" s="1">
        <v>114.6</v>
      </c>
      <c r="U32" s="1">
        <v>113.1</v>
      </c>
      <c r="V32" s="1">
        <v>114.4</v>
      </c>
      <c r="W32" s="5">
        <f t="shared" si="1"/>
        <v>342.1</v>
      </c>
      <c r="Y32" s="1">
        <v>112.6</v>
      </c>
      <c r="Z32" s="5">
        <f>SUM(CPI_Inflation_Clean[[#This Row],[Fuel and light]])</f>
        <v>112.6</v>
      </c>
      <c r="AA32" s="1">
        <f>IF(CPI_Inflation_Clean[[#This Row],[Housing]]="",X33,CPI_Inflation_Clean[[#This Row],[Housing]])</f>
        <v>111.1</v>
      </c>
      <c r="AB32" s="1">
        <v>111.3</v>
      </c>
      <c r="AC32" s="5">
        <f t="shared" si="5"/>
        <v>222.39999999999998</v>
      </c>
      <c r="AD32" s="5">
        <f>AVERAGE(CPI_Inflation_Clean[[#This Row],[Housing Clean]:[Household goods and services]])</f>
        <v>111.19999999999999</v>
      </c>
      <c r="AE32" s="1">
        <v>109.7</v>
      </c>
      <c r="AF32" s="5">
        <f>AVERAGE(CPI_Inflation_Clean[[#This Row],[Health]])</f>
        <v>109.7</v>
      </c>
      <c r="AG32" s="1">
        <v>109.6</v>
      </c>
      <c r="AH32" s="5">
        <f>SUM(CPI_Inflation_Clean[[#This Row],[Transport and communication]])</f>
        <v>109.6</v>
      </c>
      <c r="AI32" s="1">
        <v>111</v>
      </c>
      <c r="AJ32" s="5">
        <f>SUM(CPI_Inflation_Clean[[#This Row],[Education]])</f>
        <v>111</v>
      </c>
      <c r="AK32" s="1">
        <v>112.8</v>
      </c>
      <c r="AL32" s="1">
        <v>108.2</v>
      </c>
      <c r="AM32" s="5">
        <f t="shared" si="2"/>
        <v>221</v>
      </c>
      <c r="AN32" s="1">
        <v>108.7</v>
      </c>
      <c r="AO32" s="1">
        <v>109.8</v>
      </c>
      <c r="AP32" s="5">
        <f t="shared" si="3"/>
        <v>109.25</v>
      </c>
      <c r="AQ32" s="1">
        <v>117.4</v>
      </c>
    </row>
    <row r="33" spans="1:43">
      <c r="A33" s="1" t="s">
        <v>32</v>
      </c>
      <c r="B33" s="1">
        <v>2013</v>
      </c>
      <c r="C33" s="1" t="s">
        <v>44</v>
      </c>
      <c r="D33" s="1" t="str">
        <f t="shared" si="0"/>
        <v>2013 November</v>
      </c>
      <c r="E33" s="1">
        <v>119.8</v>
      </c>
      <c r="F33" s="1">
        <v>116.3</v>
      </c>
      <c r="G33" s="1">
        <v>122.6</v>
      </c>
      <c r="H33" s="1">
        <v>112</v>
      </c>
      <c r="I33" s="1">
        <v>103.2</v>
      </c>
      <c r="J33" s="1">
        <v>110</v>
      </c>
      <c r="K33" s="1">
        <v>192.8</v>
      </c>
      <c r="L33" s="1">
        <v>106.3</v>
      </c>
      <c r="M33" s="1">
        <v>99.5</v>
      </c>
      <c r="N33" s="1">
        <v>110.3</v>
      </c>
      <c r="O33" s="1">
        <v>111.8</v>
      </c>
      <c r="P33" s="1">
        <v>117.1</v>
      </c>
      <c r="Q33" s="1">
        <v>122.9</v>
      </c>
      <c r="R33" s="5">
        <f t="shared" si="4"/>
        <v>1544.6</v>
      </c>
      <c r="S33" s="5">
        <f>AVERAGE(CPI_Inflation_Clean[[#This Row],[Cereals and products]:[Food and beverages]])</f>
        <v>118.8153846153846</v>
      </c>
      <c r="T33" s="1">
        <v>113.5</v>
      </c>
      <c r="U33" s="1">
        <v>110.3</v>
      </c>
      <c r="V33" s="1">
        <v>113</v>
      </c>
      <c r="W33" s="5">
        <f t="shared" si="1"/>
        <v>336.8</v>
      </c>
      <c r="X33">
        <v>111.1</v>
      </c>
      <c r="Y33" s="1">
        <v>110</v>
      </c>
      <c r="Z33" s="5">
        <f>SUM(CPI_Inflation_Clean[[#This Row],[Fuel and light]])</f>
        <v>110</v>
      </c>
      <c r="AA33" s="1">
        <f>IF(CPI_Inflation_Clean[[#This Row],[Housing]]="",X34,CPI_Inflation_Clean[[#This Row],[Housing]])</f>
        <v>111.1</v>
      </c>
      <c r="AB33" s="1">
        <v>110.9</v>
      </c>
      <c r="AC33" s="5">
        <f t="shared" si="5"/>
        <v>222</v>
      </c>
      <c r="AD33" s="5">
        <f>AVERAGE(CPI_Inflation_Clean[[#This Row],[Housing Clean]:[Household goods and services]])</f>
        <v>111</v>
      </c>
      <c r="AE33" s="1">
        <v>108.6</v>
      </c>
      <c r="AF33" s="5">
        <f>AVERAGE(CPI_Inflation_Clean[[#This Row],[Health]])</f>
        <v>108.6</v>
      </c>
      <c r="AG33" s="1">
        <v>109.5</v>
      </c>
      <c r="AH33" s="5">
        <f>SUM(CPI_Inflation_Clean[[#This Row],[Transport and communication]])</f>
        <v>109.5</v>
      </c>
      <c r="AI33" s="1">
        <v>111.3</v>
      </c>
      <c r="AJ33" s="5">
        <f>SUM(CPI_Inflation_Clean[[#This Row],[Education]])</f>
        <v>111.3</v>
      </c>
      <c r="AK33" s="1">
        <v>114.1</v>
      </c>
      <c r="AL33" s="1">
        <v>107.9</v>
      </c>
      <c r="AM33" s="5">
        <f t="shared" si="2"/>
        <v>222</v>
      </c>
      <c r="AN33" s="1">
        <v>108.5</v>
      </c>
      <c r="AO33" s="1">
        <v>109.6</v>
      </c>
      <c r="AP33" s="5">
        <f t="shared" si="3"/>
        <v>109.05</v>
      </c>
      <c r="AQ33" s="1">
        <v>115</v>
      </c>
    </row>
    <row r="34" spans="1:43">
      <c r="A34" s="1" t="s">
        <v>33</v>
      </c>
      <c r="B34" s="1">
        <v>2013</v>
      </c>
      <c r="C34" s="1" t="s">
        <v>44</v>
      </c>
      <c r="D34" s="1" t="str">
        <f t="shared" si="0"/>
        <v>2013 November</v>
      </c>
      <c r="E34" s="1">
        <v>118.1</v>
      </c>
      <c r="F34" s="1">
        <v>115.4</v>
      </c>
      <c r="G34" s="1">
        <v>118.7</v>
      </c>
      <c r="H34" s="1">
        <v>112.5</v>
      </c>
      <c r="I34" s="1">
        <v>106.8</v>
      </c>
      <c r="J34" s="1">
        <v>113.5</v>
      </c>
      <c r="K34" s="1">
        <v>183.1</v>
      </c>
      <c r="L34" s="1">
        <v>108.2</v>
      </c>
      <c r="M34" s="1">
        <v>102.2</v>
      </c>
      <c r="N34" s="1">
        <v>109.4</v>
      </c>
      <c r="O34" s="1">
        <v>111.8</v>
      </c>
      <c r="P34" s="1">
        <v>116.5</v>
      </c>
      <c r="Q34" s="1">
        <v>122.6</v>
      </c>
      <c r="R34" s="5">
        <f t="shared" si="4"/>
        <v>1538.8</v>
      </c>
      <c r="S34" s="5">
        <f>AVERAGE(CPI_Inflation_Clean[[#This Row],[Cereals and products]:[Food and beverages]])</f>
        <v>118.36923076923077</v>
      </c>
      <c r="T34" s="1">
        <v>114.2</v>
      </c>
      <c r="U34" s="1">
        <v>111.9</v>
      </c>
      <c r="V34" s="1">
        <v>113.8</v>
      </c>
      <c r="W34" s="5">
        <f t="shared" si="1"/>
        <v>339.90000000000003</v>
      </c>
      <c r="X34">
        <v>111.1</v>
      </c>
      <c r="Y34" s="1">
        <v>111.6</v>
      </c>
      <c r="Z34" s="5">
        <f>SUM(CPI_Inflation_Clean[[#This Row],[Fuel and light]])</f>
        <v>111.6</v>
      </c>
      <c r="AA34" s="1">
        <f>IF(CPI_Inflation_Clean[[#This Row],[Housing]]="",X35,CPI_Inflation_Clean[[#This Row],[Housing]])</f>
        <v>111.1</v>
      </c>
      <c r="AB34" s="1">
        <v>111.1</v>
      </c>
      <c r="AC34" s="5">
        <f t="shared" si="5"/>
        <v>222.2</v>
      </c>
      <c r="AD34" s="5">
        <f>AVERAGE(CPI_Inflation_Clean[[#This Row],[Housing Clean]:[Household goods and services]])</f>
        <v>111.1</v>
      </c>
      <c r="AE34" s="1">
        <v>109.3</v>
      </c>
      <c r="AF34" s="5">
        <f>AVERAGE(CPI_Inflation_Clean[[#This Row],[Health]])</f>
        <v>109.3</v>
      </c>
      <c r="AG34" s="1">
        <v>109.5</v>
      </c>
      <c r="AH34" s="5">
        <f>SUM(CPI_Inflation_Clean[[#This Row],[Transport and communication]])</f>
        <v>109.5</v>
      </c>
      <c r="AI34" s="1">
        <v>111.2</v>
      </c>
      <c r="AJ34" s="5">
        <f>SUM(CPI_Inflation_Clean[[#This Row],[Education]])</f>
        <v>111.2</v>
      </c>
      <c r="AK34" s="1">
        <v>113.1</v>
      </c>
      <c r="AL34" s="1">
        <v>108.1</v>
      </c>
      <c r="AM34" s="5">
        <f t="shared" si="2"/>
        <v>221.2</v>
      </c>
      <c r="AN34" s="1">
        <v>108.6</v>
      </c>
      <c r="AO34" s="1">
        <v>109.7</v>
      </c>
      <c r="AP34" s="5">
        <f t="shared" si="3"/>
        <v>109.15</v>
      </c>
      <c r="AQ34" s="1">
        <v>116.3</v>
      </c>
    </row>
    <row r="35" spans="1:43">
      <c r="A35" s="1" t="s">
        <v>30</v>
      </c>
      <c r="B35" s="1">
        <v>2013</v>
      </c>
      <c r="C35" s="1" t="s">
        <v>45</v>
      </c>
      <c r="D35" s="1" t="str">
        <f t="shared" si="0"/>
        <v>2013 December</v>
      </c>
      <c r="E35" s="1">
        <v>118.4</v>
      </c>
      <c r="F35" s="1">
        <v>115.9</v>
      </c>
      <c r="G35" s="1">
        <v>120.4</v>
      </c>
      <c r="H35" s="1">
        <v>113.8</v>
      </c>
      <c r="I35" s="1">
        <v>109.5</v>
      </c>
      <c r="J35" s="1">
        <v>115.5</v>
      </c>
      <c r="K35" s="1">
        <v>145.69999999999999</v>
      </c>
      <c r="L35" s="1">
        <v>109.5</v>
      </c>
      <c r="M35" s="1">
        <v>102.9</v>
      </c>
      <c r="N35" s="1">
        <v>109.8</v>
      </c>
      <c r="O35" s="1">
        <v>112.1</v>
      </c>
      <c r="P35" s="1">
        <v>116.8</v>
      </c>
      <c r="Q35" s="1">
        <v>118.7</v>
      </c>
      <c r="R35" s="5">
        <f t="shared" si="4"/>
        <v>1509</v>
      </c>
      <c r="S35" s="5">
        <f>AVERAGE(CPI_Inflation_Clean[[#This Row],[Cereals and products]:[Food and beverages]])</f>
        <v>116.07692307692308</v>
      </c>
      <c r="T35" s="1">
        <v>115.8</v>
      </c>
      <c r="U35" s="1">
        <v>114</v>
      </c>
      <c r="V35" s="1">
        <v>115.5</v>
      </c>
      <c r="W35" s="5">
        <f t="shared" si="1"/>
        <v>345.3</v>
      </c>
      <c r="Y35" s="1">
        <v>112.8</v>
      </c>
      <c r="Z35" s="5">
        <f>SUM(CPI_Inflation_Clean[[#This Row],[Fuel and light]])</f>
        <v>112.8</v>
      </c>
      <c r="AA35" s="1">
        <f>IF(CPI_Inflation_Clean[[#This Row],[Housing]]="",X36,CPI_Inflation_Clean[[#This Row],[Housing]])</f>
        <v>110.7</v>
      </c>
      <c r="AB35" s="1">
        <v>112.1</v>
      </c>
      <c r="AC35" s="5">
        <f t="shared" si="5"/>
        <v>222.8</v>
      </c>
      <c r="AD35" s="5">
        <f>AVERAGE(CPI_Inflation_Clean[[#This Row],[Housing Clean]:[Household goods and services]])</f>
        <v>111.4</v>
      </c>
      <c r="AE35" s="1">
        <v>110.1</v>
      </c>
      <c r="AF35" s="5">
        <f>AVERAGE(CPI_Inflation_Clean[[#This Row],[Health]])</f>
        <v>110.1</v>
      </c>
      <c r="AG35" s="1">
        <v>109.9</v>
      </c>
      <c r="AH35" s="5">
        <f>SUM(CPI_Inflation_Clean[[#This Row],[Transport and communication]])</f>
        <v>109.9</v>
      </c>
      <c r="AI35" s="1">
        <v>111.6</v>
      </c>
      <c r="AJ35" s="5">
        <f>SUM(CPI_Inflation_Clean[[#This Row],[Education]])</f>
        <v>111.6</v>
      </c>
      <c r="AK35" s="1">
        <v>113.6</v>
      </c>
      <c r="AL35" s="1">
        <v>108.1</v>
      </c>
      <c r="AM35" s="5">
        <f t="shared" si="2"/>
        <v>221.7</v>
      </c>
      <c r="AN35" s="1">
        <v>109.2</v>
      </c>
      <c r="AO35" s="1">
        <v>110.1</v>
      </c>
      <c r="AP35" s="5">
        <f t="shared" si="3"/>
        <v>109.65</v>
      </c>
      <c r="AQ35" s="1">
        <v>115.5</v>
      </c>
    </row>
    <row r="36" spans="1:43">
      <c r="A36" s="1" t="s">
        <v>32</v>
      </c>
      <c r="B36" s="1">
        <v>2013</v>
      </c>
      <c r="C36" s="1" t="s">
        <v>45</v>
      </c>
      <c r="D36" s="1" t="str">
        <f t="shared" si="0"/>
        <v>2013 December</v>
      </c>
      <c r="E36" s="1">
        <v>120.5</v>
      </c>
      <c r="F36" s="1">
        <v>118.1</v>
      </c>
      <c r="G36" s="1">
        <v>128.5</v>
      </c>
      <c r="H36" s="1">
        <v>112.8</v>
      </c>
      <c r="I36" s="1">
        <v>103.4</v>
      </c>
      <c r="J36" s="1">
        <v>110.7</v>
      </c>
      <c r="K36" s="1">
        <v>144.80000000000001</v>
      </c>
      <c r="L36" s="1">
        <v>107.1</v>
      </c>
      <c r="M36" s="1">
        <v>98.6</v>
      </c>
      <c r="N36" s="1">
        <v>111.9</v>
      </c>
      <c r="O36" s="1">
        <v>112.1</v>
      </c>
      <c r="P36" s="1">
        <v>118.1</v>
      </c>
      <c r="Q36" s="1">
        <v>117.8</v>
      </c>
      <c r="R36" s="5">
        <f t="shared" si="4"/>
        <v>1504.4</v>
      </c>
      <c r="S36" s="5">
        <f>AVERAGE(CPI_Inflation_Clean[[#This Row],[Cereals and products]:[Food and beverages]])</f>
        <v>115.72307692307693</v>
      </c>
      <c r="T36" s="1">
        <v>114.2</v>
      </c>
      <c r="U36" s="1">
        <v>110.9</v>
      </c>
      <c r="V36" s="1">
        <v>113.7</v>
      </c>
      <c r="W36" s="5">
        <f t="shared" si="1"/>
        <v>338.8</v>
      </c>
      <c r="X36">
        <v>110.7</v>
      </c>
      <c r="Y36" s="1">
        <v>110.4</v>
      </c>
      <c r="Z36" s="5">
        <f>SUM(CPI_Inflation_Clean[[#This Row],[Fuel and light]])</f>
        <v>110.4</v>
      </c>
      <c r="AA36" s="1">
        <f>IF(CPI_Inflation_Clean[[#This Row],[Housing]]="",X37,CPI_Inflation_Clean[[#This Row],[Housing]])</f>
        <v>110.7</v>
      </c>
      <c r="AB36" s="1">
        <v>111.3</v>
      </c>
      <c r="AC36" s="5">
        <f t="shared" si="5"/>
        <v>222</v>
      </c>
      <c r="AD36" s="5">
        <f>AVERAGE(CPI_Inflation_Clean[[#This Row],[Housing Clean]:[Household goods and services]])</f>
        <v>111</v>
      </c>
      <c r="AE36" s="1">
        <v>109</v>
      </c>
      <c r="AF36" s="5">
        <f>AVERAGE(CPI_Inflation_Clean[[#This Row],[Health]])</f>
        <v>109</v>
      </c>
      <c r="AG36" s="1">
        <v>109.7</v>
      </c>
      <c r="AH36" s="5">
        <f>SUM(CPI_Inflation_Clean[[#This Row],[Transport and communication]])</f>
        <v>109.7</v>
      </c>
      <c r="AI36" s="1">
        <v>111.4</v>
      </c>
      <c r="AJ36" s="5">
        <f>SUM(CPI_Inflation_Clean[[#This Row],[Education]])</f>
        <v>111.4</v>
      </c>
      <c r="AK36" s="1">
        <v>115</v>
      </c>
      <c r="AL36" s="1">
        <v>107.7</v>
      </c>
      <c r="AM36" s="5">
        <f t="shared" si="2"/>
        <v>222.7</v>
      </c>
      <c r="AN36" s="1">
        <v>108.9</v>
      </c>
      <c r="AO36" s="1">
        <v>109.8</v>
      </c>
      <c r="AP36" s="5">
        <f t="shared" si="3"/>
        <v>109.35</v>
      </c>
      <c r="AQ36" s="1">
        <v>113.3</v>
      </c>
    </row>
    <row r="37" spans="1:43">
      <c r="A37" s="1" t="s">
        <v>33</v>
      </c>
      <c r="B37" s="1">
        <v>2013</v>
      </c>
      <c r="C37" s="1" t="s">
        <v>45</v>
      </c>
      <c r="D37" s="1" t="str">
        <f t="shared" si="0"/>
        <v>2013 December</v>
      </c>
      <c r="E37" s="1">
        <v>119.1</v>
      </c>
      <c r="F37" s="1">
        <v>116.7</v>
      </c>
      <c r="G37" s="1">
        <v>123.5</v>
      </c>
      <c r="H37" s="1">
        <v>113.4</v>
      </c>
      <c r="I37" s="1">
        <v>107.3</v>
      </c>
      <c r="J37" s="1">
        <v>113.3</v>
      </c>
      <c r="K37" s="1">
        <v>145.4</v>
      </c>
      <c r="L37" s="1">
        <v>108.7</v>
      </c>
      <c r="M37" s="1">
        <v>101.5</v>
      </c>
      <c r="N37" s="1">
        <v>110.5</v>
      </c>
      <c r="O37" s="1">
        <v>112.1</v>
      </c>
      <c r="P37" s="1">
        <v>117.4</v>
      </c>
      <c r="Q37" s="1">
        <v>118.4</v>
      </c>
      <c r="R37" s="5">
        <f t="shared" si="4"/>
        <v>1507.3000000000002</v>
      </c>
      <c r="S37" s="5">
        <f>AVERAGE(CPI_Inflation_Clean[[#This Row],[Cereals and products]:[Food and beverages]])</f>
        <v>115.94615384615386</v>
      </c>
      <c r="T37" s="1">
        <v>115.2</v>
      </c>
      <c r="U37" s="1">
        <v>112.7</v>
      </c>
      <c r="V37" s="1">
        <v>114.8</v>
      </c>
      <c r="W37" s="5">
        <f t="shared" si="1"/>
        <v>342.7</v>
      </c>
      <c r="X37">
        <v>110.7</v>
      </c>
      <c r="Y37" s="1">
        <v>111.9</v>
      </c>
      <c r="Z37" s="5">
        <f>SUM(CPI_Inflation_Clean[[#This Row],[Fuel and light]])</f>
        <v>111.9</v>
      </c>
      <c r="AA37" s="1">
        <f>IF(CPI_Inflation_Clean[[#This Row],[Housing]]="",X38,CPI_Inflation_Clean[[#This Row],[Housing]])</f>
        <v>110.7</v>
      </c>
      <c r="AB37" s="1">
        <v>111.7</v>
      </c>
      <c r="AC37" s="5">
        <f t="shared" si="5"/>
        <v>222.4</v>
      </c>
      <c r="AD37" s="5">
        <f>AVERAGE(CPI_Inflation_Clean[[#This Row],[Housing Clean]:[Household goods and services]])</f>
        <v>111.2</v>
      </c>
      <c r="AE37" s="1">
        <v>109.7</v>
      </c>
      <c r="AF37" s="5">
        <f>AVERAGE(CPI_Inflation_Clean[[#This Row],[Health]])</f>
        <v>109.7</v>
      </c>
      <c r="AG37" s="1">
        <v>109.8</v>
      </c>
      <c r="AH37" s="5">
        <f>SUM(CPI_Inflation_Clean[[#This Row],[Transport and communication]])</f>
        <v>109.8</v>
      </c>
      <c r="AI37" s="1">
        <v>111.5</v>
      </c>
      <c r="AJ37" s="5">
        <f>SUM(CPI_Inflation_Clean[[#This Row],[Education]])</f>
        <v>111.5</v>
      </c>
      <c r="AK37" s="1">
        <v>114</v>
      </c>
      <c r="AL37" s="1">
        <v>107.9</v>
      </c>
      <c r="AM37" s="5">
        <f t="shared" si="2"/>
        <v>221.9</v>
      </c>
      <c r="AN37" s="1">
        <v>109</v>
      </c>
      <c r="AO37" s="1">
        <v>110</v>
      </c>
      <c r="AP37" s="5">
        <f t="shared" si="3"/>
        <v>109.5</v>
      </c>
      <c r="AQ37" s="1">
        <v>114.5</v>
      </c>
    </row>
    <row r="38" spans="1:43">
      <c r="A38" s="1" t="s">
        <v>30</v>
      </c>
      <c r="B38" s="1">
        <v>2014</v>
      </c>
      <c r="C38" s="1" t="s">
        <v>31</v>
      </c>
      <c r="D38" s="1" t="str">
        <f t="shared" si="0"/>
        <v>2014 January</v>
      </c>
      <c r="E38" s="1">
        <v>118.9</v>
      </c>
      <c r="F38" s="1">
        <v>117.1</v>
      </c>
      <c r="G38" s="1">
        <v>120.5</v>
      </c>
      <c r="H38" s="1">
        <v>114.4</v>
      </c>
      <c r="I38" s="1">
        <v>109</v>
      </c>
      <c r="J38" s="1">
        <v>115.5</v>
      </c>
      <c r="K38" s="1">
        <v>123.9</v>
      </c>
      <c r="L38" s="1">
        <v>109.6</v>
      </c>
      <c r="M38" s="1">
        <v>101.8</v>
      </c>
      <c r="N38" s="1">
        <v>110.2</v>
      </c>
      <c r="O38" s="1">
        <v>112.4</v>
      </c>
      <c r="P38" s="1">
        <v>117.3</v>
      </c>
      <c r="Q38" s="1">
        <v>116</v>
      </c>
      <c r="R38" s="5">
        <f t="shared" si="4"/>
        <v>1486.6000000000001</v>
      </c>
      <c r="S38" s="5">
        <f>AVERAGE(CPI_Inflation_Clean[[#This Row],[Cereals and products]:[Food and beverages]])</f>
        <v>114.35384615384616</v>
      </c>
      <c r="T38" s="1">
        <v>116.5</v>
      </c>
      <c r="U38" s="1">
        <v>114.5</v>
      </c>
      <c r="V38" s="1">
        <v>116.2</v>
      </c>
      <c r="W38" s="5">
        <f t="shared" si="1"/>
        <v>347.2</v>
      </c>
      <c r="Y38" s="1">
        <v>113</v>
      </c>
      <c r="Z38" s="5">
        <f>SUM(CPI_Inflation_Clean[[#This Row],[Fuel and light]])</f>
        <v>113</v>
      </c>
      <c r="AA38" s="1">
        <f>IF(CPI_Inflation_Clean[[#This Row],[Housing]]="",X39,CPI_Inflation_Clean[[#This Row],[Housing]])</f>
        <v>111.6</v>
      </c>
      <c r="AB38" s="1">
        <v>112.6</v>
      </c>
      <c r="AC38" s="5">
        <f t="shared" si="5"/>
        <v>224.2</v>
      </c>
      <c r="AD38" s="5">
        <f>AVERAGE(CPI_Inflation_Clean[[#This Row],[Housing Clean]:[Household goods and services]])</f>
        <v>112.1</v>
      </c>
      <c r="AE38" s="1">
        <v>110.6</v>
      </c>
      <c r="AF38" s="5">
        <f>AVERAGE(CPI_Inflation_Clean[[#This Row],[Health]])</f>
        <v>110.6</v>
      </c>
      <c r="AG38" s="1">
        <v>110.5</v>
      </c>
      <c r="AH38" s="5">
        <f>SUM(CPI_Inflation_Clean[[#This Row],[Transport and communication]])</f>
        <v>110.5</v>
      </c>
      <c r="AI38" s="1">
        <v>111.8</v>
      </c>
      <c r="AJ38" s="5">
        <f>SUM(CPI_Inflation_Clean[[#This Row],[Education]])</f>
        <v>111.8</v>
      </c>
      <c r="AK38" s="1">
        <v>114</v>
      </c>
      <c r="AL38" s="1">
        <v>108.3</v>
      </c>
      <c r="AM38" s="5">
        <f t="shared" si="2"/>
        <v>222.3</v>
      </c>
      <c r="AN38" s="1">
        <v>109.6</v>
      </c>
      <c r="AO38" s="1">
        <v>110.6</v>
      </c>
      <c r="AP38" s="5">
        <f t="shared" si="3"/>
        <v>110.1</v>
      </c>
      <c r="AQ38" s="1">
        <v>114.2</v>
      </c>
    </row>
    <row r="39" spans="1:43">
      <c r="A39" s="1" t="s">
        <v>32</v>
      </c>
      <c r="B39" s="1">
        <v>2014</v>
      </c>
      <c r="C39" s="1" t="s">
        <v>31</v>
      </c>
      <c r="D39" s="1" t="str">
        <f t="shared" si="0"/>
        <v>2014 January</v>
      </c>
      <c r="E39" s="1">
        <v>121.2</v>
      </c>
      <c r="F39" s="1">
        <v>122</v>
      </c>
      <c r="G39" s="1">
        <v>129.9</v>
      </c>
      <c r="H39" s="1">
        <v>113.6</v>
      </c>
      <c r="I39" s="1">
        <v>102.9</v>
      </c>
      <c r="J39" s="1">
        <v>112.1</v>
      </c>
      <c r="K39" s="1">
        <v>118.9</v>
      </c>
      <c r="L39" s="1">
        <v>107.5</v>
      </c>
      <c r="M39" s="1">
        <v>96.9</v>
      </c>
      <c r="N39" s="1">
        <v>112.7</v>
      </c>
      <c r="O39" s="1">
        <v>112.1</v>
      </c>
      <c r="P39" s="1">
        <v>119</v>
      </c>
      <c r="Q39" s="1">
        <v>115.5</v>
      </c>
      <c r="R39" s="5">
        <f t="shared" si="4"/>
        <v>1484.3</v>
      </c>
      <c r="S39" s="5">
        <f>AVERAGE(CPI_Inflation_Clean[[#This Row],[Cereals and products]:[Food and beverages]])</f>
        <v>114.17692307692307</v>
      </c>
      <c r="T39" s="1">
        <v>114.8</v>
      </c>
      <c r="U39" s="1">
        <v>111.3</v>
      </c>
      <c r="V39" s="1">
        <v>114.3</v>
      </c>
      <c r="W39" s="5">
        <f t="shared" si="1"/>
        <v>340.4</v>
      </c>
      <c r="X39">
        <v>111.6</v>
      </c>
      <c r="Y39" s="1">
        <v>111</v>
      </c>
      <c r="Z39" s="5">
        <f>SUM(CPI_Inflation_Clean[[#This Row],[Fuel and light]])</f>
        <v>111</v>
      </c>
      <c r="AA39" s="1">
        <f>IF(CPI_Inflation_Clean[[#This Row],[Housing]]="",X40,CPI_Inflation_Clean[[#This Row],[Housing]])</f>
        <v>111.6</v>
      </c>
      <c r="AB39" s="1">
        <v>111.9</v>
      </c>
      <c r="AC39" s="5">
        <f t="shared" si="5"/>
        <v>223.5</v>
      </c>
      <c r="AD39" s="5">
        <f>AVERAGE(CPI_Inflation_Clean[[#This Row],[Housing Clean]:[Household goods and services]])</f>
        <v>111.75</v>
      </c>
      <c r="AE39" s="1">
        <v>109.7</v>
      </c>
      <c r="AF39" s="5">
        <f>AVERAGE(CPI_Inflation_Clean[[#This Row],[Health]])</f>
        <v>109.7</v>
      </c>
      <c r="AG39" s="1">
        <v>110.8</v>
      </c>
      <c r="AH39" s="5">
        <f>SUM(CPI_Inflation_Clean[[#This Row],[Transport and communication]])</f>
        <v>110.8</v>
      </c>
      <c r="AI39" s="1">
        <v>111.5</v>
      </c>
      <c r="AJ39" s="5">
        <f>SUM(CPI_Inflation_Clean[[#This Row],[Education]])</f>
        <v>111.5</v>
      </c>
      <c r="AK39" s="1">
        <v>115.7</v>
      </c>
      <c r="AL39" s="1">
        <v>108</v>
      </c>
      <c r="AM39" s="5">
        <f t="shared" si="2"/>
        <v>223.7</v>
      </c>
      <c r="AN39" s="1">
        <v>109.8</v>
      </c>
      <c r="AO39" s="1">
        <v>110.5</v>
      </c>
      <c r="AP39" s="5">
        <f t="shared" si="3"/>
        <v>110.15</v>
      </c>
      <c r="AQ39" s="1">
        <v>112.9</v>
      </c>
    </row>
    <row r="40" spans="1:43">
      <c r="A40" s="1" t="s">
        <v>33</v>
      </c>
      <c r="B40" s="1">
        <v>2014</v>
      </c>
      <c r="C40" s="1" t="s">
        <v>31</v>
      </c>
      <c r="D40" s="1" t="str">
        <f t="shared" si="0"/>
        <v>2014 January</v>
      </c>
      <c r="E40" s="1">
        <v>119.6</v>
      </c>
      <c r="F40" s="1">
        <v>118.8</v>
      </c>
      <c r="G40" s="1">
        <v>124.1</v>
      </c>
      <c r="H40" s="1">
        <v>114.1</v>
      </c>
      <c r="I40" s="1">
        <v>106.8</v>
      </c>
      <c r="J40" s="1">
        <v>113.9</v>
      </c>
      <c r="K40" s="1">
        <v>122.2</v>
      </c>
      <c r="L40" s="1">
        <v>108.9</v>
      </c>
      <c r="M40" s="1">
        <v>100.2</v>
      </c>
      <c r="N40" s="1">
        <v>111</v>
      </c>
      <c r="O40" s="1">
        <v>112.3</v>
      </c>
      <c r="P40" s="1">
        <v>118.1</v>
      </c>
      <c r="Q40" s="1">
        <v>115.8</v>
      </c>
      <c r="R40" s="5">
        <f t="shared" si="4"/>
        <v>1485.7999999999997</v>
      </c>
      <c r="S40" s="5">
        <f>AVERAGE(CPI_Inflation_Clean[[#This Row],[Cereals and products]:[Food and beverages]])</f>
        <v>114.29230769230767</v>
      </c>
      <c r="T40" s="1">
        <v>115.8</v>
      </c>
      <c r="U40" s="1">
        <v>113.2</v>
      </c>
      <c r="V40" s="1">
        <v>115.4</v>
      </c>
      <c r="W40" s="5">
        <f t="shared" si="1"/>
        <v>344.4</v>
      </c>
      <c r="X40">
        <v>111.6</v>
      </c>
      <c r="Y40" s="1">
        <v>112.2</v>
      </c>
      <c r="Z40" s="5">
        <f>SUM(CPI_Inflation_Clean[[#This Row],[Fuel and light]])</f>
        <v>112.2</v>
      </c>
      <c r="AA40" s="1">
        <f>IF(CPI_Inflation_Clean[[#This Row],[Housing]]="",X41,CPI_Inflation_Clean[[#This Row],[Housing]])</f>
        <v>111.6</v>
      </c>
      <c r="AB40" s="1">
        <v>112.3</v>
      </c>
      <c r="AC40" s="5">
        <f t="shared" si="5"/>
        <v>223.89999999999998</v>
      </c>
      <c r="AD40" s="5">
        <f>AVERAGE(CPI_Inflation_Clean[[#This Row],[Housing Clean]:[Household goods and services]])</f>
        <v>111.94999999999999</v>
      </c>
      <c r="AE40" s="1">
        <v>110.3</v>
      </c>
      <c r="AF40" s="5">
        <f>AVERAGE(CPI_Inflation_Clean[[#This Row],[Health]])</f>
        <v>110.3</v>
      </c>
      <c r="AG40" s="1">
        <v>110.7</v>
      </c>
      <c r="AH40" s="5">
        <f>SUM(CPI_Inflation_Clean[[#This Row],[Transport and communication]])</f>
        <v>110.7</v>
      </c>
      <c r="AI40" s="1">
        <v>111.6</v>
      </c>
      <c r="AJ40" s="5">
        <f>SUM(CPI_Inflation_Clean[[#This Row],[Education]])</f>
        <v>111.6</v>
      </c>
      <c r="AK40" s="1">
        <v>114.5</v>
      </c>
      <c r="AL40" s="1">
        <v>108.2</v>
      </c>
      <c r="AM40" s="5">
        <f t="shared" si="2"/>
        <v>222.7</v>
      </c>
      <c r="AN40" s="1">
        <v>109.7</v>
      </c>
      <c r="AO40" s="1">
        <v>110.6</v>
      </c>
      <c r="AP40" s="5">
        <f t="shared" si="3"/>
        <v>110.15</v>
      </c>
      <c r="AQ40" s="1">
        <v>113.6</v>
      </c>
    </row>
    <row r="41" spans="1:43">
      <c r="A41" s="1" t="s">
        <v>30</v>
      </c>
      <c r="B41" s="1">
        <v>2014</v>
      </c>
      <c r="C41" s="1" t="s">
        <v>34</v>
      </c>
      <c r="D41" s="1" t="str">
        <f t="shared" si="0"/>
        <v>2014 February</v>
      </c>
      <c r="E41" s="1">
        <v>119.4</v>
      </c>
      <c r="F41" s="1">
        <v>117.7</v>
      </c>
      <c r="G41" s="1">
        <v>121.2</v>
      </c>
      <c r="H41" s="1">
        <v>115</v>
      </c>
      <c r="I41" s="1">
        <v>109</v>
      </c>
      <c r="J41" s="1">
        <v>116.6</v>
      </c>
      <c r="K41" s="1">
        <v>116</v>
      </c>
      <c r="L41" s="1">
        <v>109.8</v>
      </c>
      <c r="M41" s="1">
        <v>101.1</v>
      </c>
      <c r="N41" s="1">
        <v>110.4</v>
      </c>
      <c r="O41" s="1">
        <v>112.9</v>
      </c>
      <c r="P41" s="1">
        <v>117.8</v>
      </c>
      <c r="Q41" s="1">
        <v>115.3</v>
      </c>
      <c r="R41" s="5">
        <f t="shared" si="4"/>
        <v>1482.2</v>
      </c>
      <c r="S41" s="5">
        <f>AVERAGE(CPI_Inflation_Clean[[#This Row],[Cereals and products]:[Food and beverages]])</f>
        <v>114.01538461538462</v>
      </c>
      <c r="T41" s="1">
        <v>117.1</v>
      </c>
      <c r="U41" s="1">
        <v>114.5</v>
      </c>
      <c r="V41" s="1">
        <v>116.7</v>
      </c>
      <c r="W41" s="5">
        <f t="shared" si="1"/>
        <v>348.3</v>
      </c>
      <c r="Y41" s="1">
        <v>113.2</v>
      </c>
      <c r="Z41" s="5">
        <f>SUM(CPI_Inflation_Clean[[#This Row],[Fuel and light]])</f>
        <v>113.2</v>
      </c>
      <c r="AA41" s="1">
        <f>IF(CPI_Inflation_Clean[[#This Row],[Housing]]="",X42,CPI_Inflation_Clean[[#This Row],[Housing]])</f>
        <v>112.5</v>
      </c>
      <c r="AB41" s="1">
        <v>112.9</v>
      </c>
      <c r="AC41" s="5">
        <f t="shared" si="5"/>
        <v>225.4</v>
      </c>
      <c r="AD41" s="5">
        <f>AVERAGE(CPI_Inflation_Clean[[#This Row],[Housing Clean]:[Household goods and services]])</f>
        <v>112.7</v>
      </c>
      <c r="AE41" s="1">
        <v>110.9</v>
      </c>
      <c r="AF41" s="5">
        <f>AVERAGE(CPI_Inflation_Clean[[#This Row],[Health]])</f>
        <v>110.9</v>
      </c>
      <c r="AG41" s="1">
        <v>110.8</v>
      </c>
      <c r="AH41" s="5">
        <f>SUM(CPI_Inflation_Clean[[#This Row],[Transport and communication]])</f>
        <v>110.8</v>
      </c>
      <c r="AI41" s="1">
        <v>112</v>
      </c>
      <c r="AJ41" s="5">
        <f>SUM(CPI_Inflation_Clean[[#This Row],[Education]])</f>
        <v>112</v>
      </c>
      <c r="AK41" s="1">
        <v>114.2</v>
      </c>
      <c r="AL41" s="1">
        <v>108.7</v>
      </c>
      <c r="AM41" s="5">
        <f t="shared" si="2"/>
        <v>222.9</v>
      </c>
      <c r="AN41" s="1">
        <v>109.9</v>
      </c>
      <c r="AO41" s="1">
        <v>110.9</v>
      </c>
      <c r="AP41" s="5">
        <f t="shared" si="3"/>
        <v>110.4</v>
      </c>
      <c r="AQ41" s="1">
        <v>114</v>
      </c>
    </row>
    <row r="42" spans="1:43">
      <c r="A42" s="1" t="s">
        <v>32</v>
      </c>
      <c r="B42" s="1">
        <v>2014</v>
      </c>
      <c r="C42" s="1" t="s">
        <v>34</v>
      </c>
      <c r="D42" s="1" t="str">
        <f t="shared" si="0"/>
        <v>2014 February</v>
      </c>
      <c r="E42" s="1">
        <v>121.9</v>
      </c>
      <c r="F42" s="1">
        <v>122</v>
      </c>
      <c r="G42" s="1">
        <v>124.5</v>
      </c>
      <c r="H42" s="1">
        <v>115.2</v>
      </c>
      <c r="I42" s="1">
        <v>102.5</v>
      </c>
      <c r="J42" s="1">
        <v>114.1</v>
      </c>
      <c r="K42" s="1">
        <v>111.5</v>
      </c>
      <c r="L42" s="1">
        <v>108.2</v>
      </c>
      <c r="M42" s="1">
        <v>95.4</v>
      </c>
      <c r="N42" s="1">
        <v>113.5</v>
      </c>
      <c r="O42" s="1">
        <v>112.1</v>
      </c>
      <c r="P42" s="1">
        <v>119.9</v>
      </c>
      <c r="Q42" s="1">
        <v>115.2</v>
      </c>
      <c r="R42" s="5">
        <f t="shared" si="4"/>
        <v>1476</v>
      </c>
      <c r="S42" s="5">
        <f>AVERAGE(CPI_Inflation_Clean[[#This Row],[Cereals and products]:[Food and beverages]])</f>
        <v>113.53846153846153</v>
      </c>
      <c r="T42" s="1">
        <v>115.3</v>
      </c>
      <c r="U42" s="1">
        <v>111.7</v>
      </c>
      <c r="V42" s="1">
        <v>114.7</v>
      </c>
      <c r="W42" s="5">
        <f t="shared" si="1"/>
        <v>341.7</v>
      </c>
      <c r="X42">
        <v>112.5</v>
      </c>
      <c r="Y42" s="1">
        <v>111.1</v>
      </c>
      <c r="Z42" s="5">
        <f>SUM(CPI_Inflation_Clean[[#This Row],[Fuel and light]])</f>
        <v>111.1</v>
      </c>
      <c r="AA42" s="1">
        <f>IF(CPI_Inflation_Clean[[#This Row],[Housing]]="",X43,CPI_Inflation_Clean[[#This Row],[Housing]])</f>
        <v>112.5</v>
      </c>
      <c r="AB42" s="1">
        <v>112.6</v>
      </c>
      <c r="AC42" s="5">
        <f t="shared" si="5"/>
        <v>225.1</v>
      </c>
      <c r="AD42" s="5">
        <f>AVERAGE(CPI_Inflation_Clean[[#This Row],[Housing Clean]:[Household goods and services]])</f>
        <v>112.55</v>
      </c>
      <c r="AE42" s="1">
        <v>110.4</v>
      </c>
      <c r="AF42" s="5">
        <f>AVERAGE(CPI_Inflation_Clean[[#This Row],[Health]])</f>
        <v>110.4</v>
      </c>
      <c r="AG42" s="1">
        <v>111.3</v>
      </c>
      <c r="AH42" s="5">
        <f>SUM(CPI_Inflation_Clean[[#This Row],[Transport and communication]])</f>
        <v>111.3</v>
      </c>
      <c r="AI42" s="1">
        <v>111.6</v>
      </c>
      <c r="AJ42" s="5">
        <f>SUM(CPI_Inflation_Clean[[#This Row],[Education]])</f>
        <v>111.6</v>
      </c>
      <c r="AK42" s="1">
        <v>116.2</v>
      </c>
      <c r="AL42" s="1">
        <v>108.7</v>
      </c>
      <c r="AM42" s="5">
        <f t="shared" si="2"/>
        <v>224.9</v>
      </c>
      <c r="AN42" s="1">
        <v>110.3</v>
      </c>
      <c r="AO42" s="1">
        <v>111</v>
      </c>
      <c r="AP42" s="5">
        <f t="shared" si="3"/>
        <v>110.65</v>
      </c>
      <c r="AQ42" s="1">
        <v>113.1</v>
      </c>
    </row>
    <row r="43" spans="1:43">
      <c r="A43" s="1" t="s">
        <v>33</v>
      </c>
      <c r="B43" s="1">
        <v>2014</v>
      </c>
      <c r="C43" s="1" t="s">
        <v>34</v>
      </c>
      <c r="D43" s="1" t="str">
        <f t="shared" si="0"/>
        <v>2014 February</v>
      </c>
      <c r="E43" s="1">
        <v>120.2</v>
      </c>
      <c r="F43" s="1">
        <v>119.2</v>
      </c>
      <c r="G43" s="1">
        <v>122.5</v>
      </c>
      <c r="H43" s="1">
        <v>115.1</v>
      </c>
      <c r="I43" s="1">
        <v>106.6</v>
      </c>
      <c r="J43" s="1">
        <v>115.4</v>
      </c>
      <c r="K43" s="1">
        <v>114.5</v>
      </c>
      <c r="L43" s="1">
        <v>109.3</v>
      </c>
      <c r="M43" s="1">
        <v>99.2</v>
      </c>
      <c r="N43" s="1">
        <v>111.4</v>
      </c>
      <c r="O43" s="1">
        <v>112.6</v>
      </c>
      <c r="P43" s="1">
        <v>118.8</v>
      </c>
      <c r="Q43" s="1">
        <v>115.3</v>
      </c>
      <c r="R43" s="5">
        <f t="shared" si="4"/>
        <v>1480.1</v>
      </c>
      <c r="S43" s="5">
        <f>AVERAGE(CPI_Inflation_Clean[[#This Row],[Cereals and products]:[Food and beverages]])</f>
        <v>113.85384615384615</v>
      </c>
      <c r="T43" s="1">
        <v>116.4</v>
      </c>
      <c r="U43" s="1">
        <v>113.3</v>
      </c>
      <c r="V43" s="1">
        <v>115.9</v>
      </c>
      <c r="W43" s="5">
        <f t="shared" si="1"/>
        <v>345.6</v>
      </c>
      <c r="X43">
        <v>112.5</v>
      </c>
      <c r="Y43" s="1">
        <v>112.4</v>
      </c>
      <c r="Z43" s="5">
        <f>SUM(CPI_Inflation_Clean[[#This Row],[Fuel and light]])</f>
        <v>112.4</v>
      </c>
      <c r="AA43" s="1">
        <f>IF(CPI_Inflation_Clean[[#This Row],[Housing]]="",X44,CPI_Inflation_Clean[[#This Row],[Housing]])</f>
        <v>112.5</v>
      </c>
      <c r="AB43" s="1">
        <v>112.8</v>
      </c>
      <c r="AC43" s="5">
        <f t="shared" si="5"/>
        <v>225.3</v>
      </c>
      <c r="AD43" s="5">
        <f>AVERAGE(CPI_Inflation_Clean[[#This Row],[Housing Clean]:[Household goods and services]])</f>
        <v>112.65</v>
      </c>
      <c r="AE43" s="1">
        <v>110.7</v>
      </c>
      <c r="AF43" s="5">
        <f>AVERAGE(CPI_Inflation_Clean[[#This Row],[Health]])</f>
        <v>110.7</v>
      </c>
      <c r="AG43" s="1">
        <v>111.1</v>
      </c>
      <c r="AH43" s="5">
        <f>SUM(CPI_Inflation_Clean[[#This Row],[Transport and communication]])</f>
        <v>111.1</v>
      </c>
      <c r="AI43" s="1">
        <v>111.8</v>
      </c>
      <c r="AJ43" s="5">
        <f>SUM(CPI_Inflation_Clean[[#This Row],[Education]])</f>
        <v>111.8</v>
      </c>
      <c r="AK43" s="1">
        <v>114.7</v>
      </c>
      <c r="AL43" s="1">
        <v>108.7</v>
      </c>
      <c r="AM43" s="5">
        <f t="shared" si="2"/>
        <v>223.4</v>
      </c>
      <c r="AN43" s="1">
        <v>110.1</v>
      </c>
      <c r="AO43" s="1">
        <v>110.9</v>
      </c>
      <c r="AP43" s="5">
        <f t="shared" si="3"/>
        <v>110.5</v>
      </c>
      <c r="AQ43" s="1">
        <v>113.6</v>
      </c>
    </row>
    <row r="44" spans="1:43">
      <c r="A44" s="1" t="s">
        <v>30</v>
      </c>
      <c r="B44" s="1">
        <v>2014</v>
      </c>
      <c r="C44" s="1" t="s">
        <v>35</v>
      </c>
      <c r="D44" s="1" t="str">
        <f t="shared" si="0"/>
        <v>2014 March</v>
      </c>
      <c r="E44" s="1">
        <v>120.1</v>
      </c>
      <c r="F44" s="1">
        <v>118.1</v>
      </c>
      <c r="G44" s="1">
        <v>120.7</v>
      </c>
      <c r="H44" s="1">
        <v>116.1</v>
      </c>
      <c r="I44" s="1">
        <v>109.3</v>
      </c>
      <c r="J44" s="1">
        <v>119.6</v>
      </c>
      <c r="K44" s="1">
        <v>117.9</v>
      </c>
      <c r="L44" s="1">
        <v>110.2</v>
      </c>
      <c r="M44" s="1">
        <v>101.2</v>
      </c>
      <c r="N44" s="1">
        <v>110.7</v>
      </c>
      <c r="O44" s="1">
        <v>113</v>
      </c>
      <c r="P44" s="1">
        <v>118.3</v>
      </c>
      <c r="Q44" s="1">
        <v>116.2</v>
      </c>
      <c r="R44" s="5">
        <f t="shared" si="4"/>
        <v>1491.4</v>
      </c>
      <c r="S44" s="5">
        <f>AVERAGE(CPI_Inflation_Clean[[#This Row],[Cereals and products]:[Food and beverages]])</f>
        <v>114.72307692307693</v>
      </c>
      <c r="T44" s="1">
        <v>117.5</v>
      </c>
      <c r="U44" s="1">
        <v>114.9</v>
      </c>
      <c r="V44" s="1">
        <v>117.2</v>
      </c>
      <c r="W44" s="5">
        <f t="shared" si="1"/>
        <v>349.6</v>
      </c>
      <c r="Y44" s="1">
        <v>113.4</v>
      </c>
      <c r="Z44" s="5">
        <f>SUM(CPI_Inflation_Clean[[#This Row],[Fuel and light]])</f>
        <v>113.4</v>
      </c>
      <c r="AA44" s="1">
        <f>IF(CPI_Inflation_Clean[[#This Row],[Housing]]="",X45,CPI_Inflation_Clean[[#This Row],[Housing]])</f>
        <v>113.2</v>
      </c>
      <c r="AB44" s="1">
        <v>113.4</v>
      </c>
      <c r="AC44" s="5">
        <f t="shared" si="5"/>
        <v>226.60000000000002</v>
      </c>
      <c r="AD44" s="5">
        <f>AVERAGE(CPI_Inflation_Clean[[#This Row],[Housing Clean]:[Household goods and services]])</f>
        <v>113.30000000000001</v>
      </c>
      <c r="AE44" s="1">
        <v>111.4</v>
      </c>
      <c r="AF44" s="5">
        <f>AVERAGE(CPI_Inflation_Clean[[#This Row],[Health]])</f>
        <v>111.4</v>
      </c>
      <c r="AG44" s="1">
        <v>111.2</v>
      </c>
      <c r="AH44" s="5">
        <f>SUM(CPI_Inflation_Clean[[#This Row],[Transport and communication]])</f>
        <v>111.2</v>
      </c>
      <c r="AI44" s="1">
        <v>112.4</v>
      </c>
      <c r="AJ44" s="5">
        <f>SUM(CPI_Inflation_Clean[[#This Row],[Education]])</f>
        <v>112.4</v>
      </c>
      <c r="AK44" s="1">
        <v>114.6</v>
      </c>
      <c r="AL44" s="1">
        <v>108.9</v>
      </c>
      <c r="AM44" s="5">
        <f t="shared" si="2"/>
        <v>223.5</v>
      </c>
      <c r="AN44" s="1">
        <v>110.2</v>
      </c>
      <c r="AO44" s="1">
        <v>111.3</v>
      </c>
      <c r="AP44" s="5">
        <f t="shared" si="3"/>
        <v>110.75</v>
      </c>
      <c r="AQ44" s="1">
        <v>114.6</v>
      </c>
    </row>
    <row r="45" spans="1:43">
      <c r="A45" s="1" t="s">
        <v>32</v>
      </c>
      <c r="B45" s="1">
        <v>2014</v>
      </c>
      <c r="C45" s="1" t="s">
        <v>35</v>
      </c>
      <c r="D45" s="1" t="str">
        <f t="shared" si="0"/>
        <v>2014 March</v>
      </c>
      <c r="E45" s="1">
        <v>122.1</v>
      </c>
      <c r="F45" s="1">
        <v>121.4</v>
      </c>
      <c r="G45" s="1">
        <v>121.5</v>
      </c>
      <c r="H45" s="1">
        <v>116.2</v>
      </c>
      <c r="I45" s="1">
        <v>102.8</v>
      </c>
      <c r="J45" s="1">
        <v>117.7</v>
      </c>
      <c r="K45" s="1">
        <v>113.3</v>
      </c>
      <c r="L45" s="1">
        <v>108.9</v>
      </c>
      <c r="M45" s="1">
        <v>96.3</v>
      </c>
      <c r="N45" s="1">
        <v>114.1</v>
      </c>
      <c r="O45" s="1">
        <v>112.2</v>
      </c>
      <c r="P45" s="1">
        <v>120.5</v>
      </c>
      <c r="Q45" s="1">
        <v>116</v>
      </c>
      <c r="R45" s="5">
        <f t="shared" si="4"/>
        <v>1483</v>
      </c>
      <c r="S45" s="5">
        <f>AVERAGE(CPI_Inflation_Clean[[#This Row],[Cereals and products]:[Food and beverages]])</f>
        <v>114.07692307692308</v>
      </c>
      <c r="T45" s="1">
        <v>115.8</v>
      </c>
      <c r="U45" s="1">
        <v>112.1</v>
      </c>
      <c r="V45" s="1">
        <v>115.2</v>
      </c>
      <c r="W45" s="5">
        <f t="shared" si="1"/>
        <v>343.09999999999997</v>
      </c>
      <c r="X45">
        <v>113.2</v>
      </c>
      <c r="Y45" s="1">
        <v>110.9</v>
      </c>
      <c r="Z45" s="5">
        <f>SUM(CPI_Inflation_Clean[[#This Row],[Fuel and light]])</f>
        <v>110.9</v>
      </c>
      <c r="AA45" s="1">
        <f>IF(CPI_Inflation_Clean[[#This Row],[Housing]]="",X46,CPI_Inflation_Clean[[#This Row],[Housing]])</f>
        <v>113.2</v>
      </c>
      <c r="AB45" s="1">
        <v>113</v>
      </c>
      <c r="AC45" s="5">
        <f t="shared" si="5"/>
        <v>226.2</v>
      </c>
      <c r="AD45" s="5">
        <f>AVERAGE(CPI_Inflation_Clean[[#This Row],[Housing Clean]:[Household goods and services]])</f>
        <v>113.1</v>
      </c>
      <c r="AE45" s="1">
        <v>110.8</v>
      </c>
      <c r="AF45" s="5">
        <f>AVERAGE(CPI_Inflation_Clean[[#This Row],[Health]])</f>
        <v>110.8</v>
      </c>
      <c r="AG45" s="1">
        <v>111.6</v>
      </c>
      <c r="AH45" s="5">
        <f>SUM(CPI_Inflation_Clean[[#This Row],[Transport and communication]])</f>
        <v>111.6</v>
      </c>
      <c r="AI45" s="1">
        <v>111.8</v>
      </c>
      <c r="AJ45" s="5">
        <f>SUM(CPI_Inflation_Clean[[#This Row],[Education]])</f>
        <v>111.8</v>
      </c>
      <c r="AK45" s="1">
        <v>116.7</v>
      </c>
      <c r="AL45" s="1">
        <v>109.2</v>
      </c>
      <c r="AM45" s="5">
        <f t="shared" si="2"/>
        <v>225.9</v>
      </c>
      <c r="AN45" s="1">
        <v>110.9</v>
      </c>
      <c r="AO45" s="1">
        <v>111.4</v>
      </c>
      <c r="AP45" s="5">
        <f t="shared" si="3"/>
        <v>111.15</v>
      </c>
      <c r="AQ45" s="1">
        <v>113.7</v>
      </c>
    </row>
    <row r="46" spans="1:43">
      <c r="A46" s="1" t="s">
        <v>33</v>
      </c>
      <c r="B46" s="1">
        <v>2014</v>
      </c>
      <c r="C46" s="1" t="s">
        <v>35</v>
      </c>
      <c r="D46" s="1" t="str">
        <f t="shared" si="0"/>
        <v>2014 March</v>
      </c>
      <c r="E46" s="1">
        <v>120.7</v>
      </c>
      <c r="F46" s="1">
        <v>119.3</v>
      </c>
      <c r="G46" s="1">
        <v>121</v>
      </c>
      <c r="H46" s="1">
        <v>116.1</v>
      </c>
      <c r="I46" s="1">
        <v>106.9</v>
      </c>
      <c r="J46" s="1">
        <v>118.7</v>
      </c>
      <c r="K46" s="1">
        <v>116.3</v>
      </c>
      <c r="L46" s="1">
        <v>109.8</v>
      </c>
      <c r="M46" s="1">
        <v>99.6</v>
      </c>
      <c r="N46" s="1">
        <v>111.8</v>
      </c>
      <c r="O46" s="1">
        <v>112.7</v>
      </c>
      <c r="P46" s="1">
        <v>119.3</v>
      </c>
      <c r="Q46" s="1">
        <v>116.1</v>
      </c>
      <c r="R46" s="5">
        <f t="shared" si="4"/>
        <v>1488.2999999999997</v>
      </c>
      <c r="S46" s="5">
        <f>AVERAGE(CPI_Inflation_Clean[[#This Row],[Cereals and products]:[Food and beverages]])</f>
        <v>114.48461538461537</v>
      </c>
      <c r="T46" s="1">
        <v>116.8</v>
      </c>
      <c r="U46" s="1">
        <v>113.7</v>
      </c>
      <c r="V46" s="1">
        <v>116.4</v>
      </c>
      <c r="W46" s="5">
        <f t="shared" si="1"/>
        <v>346.9</v>
      </c>
      <c r="X46">
        <v>113.2</v>
      </c>
      <c r="Y46" s="1">
        <v>112.5</v>
      </c>
      <c r="Z46" s="5">
        <f>SUM(CPI_Inflation_Clean[[#This Row],[Fuel and light]])</f>
        <v>112.5</v>
      </c>
      <c r="AA46" s="1">
        <f>IF(CPI_Inflation_Clean[[#This Row],[Housing]]="",X47,CPI_Inflation_Clean[[#This Row],[Housing]])</f>
        <v>113.2</v>
      </c>
      <c r="AB46" s="1">
        <v>113.2</v>
      </c>
      <c r="AC46" s="5">
        <f t="shared" si="5"/>
        <v>226.4</v>
      </c>
      <c r="AD46" s="5">
        <f>AVERAGE(CPI_Inflation_Clean[[#This Row],[Housing Clean]:[Household goods and services]])</f>
        <v>113.2</v>
      </c>
      <c r="AE46" s="1">
        <v>111.2</v>
      </c>
      <c r="AF46" s="5">
        <f>AVERAGE(CPI_Inflation_Clean[[#This Row],[Health]])</f>
        <v>111.2</v>
      </c>
      <c r="AG46" s="1">
        <v>111.4</v>
      </c>
      <c r="AH46" s="5">
        <f>SUM(CPI_Inflation_Clean[[#This Row],[Transport and communication]])</f>
        <v>111.4</v>
      </c>
      <c r="AI46" s="1">
        <v>112</v>
      </c>
      <c r="AJ46" s="5">
        <f>SUM(CPI_Inflation_Clean[[#This Row],[Education]])</f>
        <v>112</v>
      </c>
      <c r="AK46" s="1">
        <v>115.2</v>
      </c>
      <c r="AL46" s="1">
        <v>109</v>
      </c>
      <c r="AM46" s="5">
        <f t="shared" si="2"/>
        <v>224.2</v>
      </c>
      <c r="AN46" s="1">
        <v>110.6</v>
      </c>
      <c r="AO46" s="1">
        <v>111.3</v>
      </c>
      <c r="AP46" s="5">
        <f t="shared" si="3"/>
        <v>110.94999999999999</v>
      </c>
      <c r="AQ46" s="1">
        <v>114.2</v>
      </c>
    </row>
    <row r="47" spans="1:43">
      <c r="A47" s="1" t="s">
        <v>30</v>
      </c>
      <c r="B47" s="1">
        <v>2014</v>
      </c>
      <c r="C47" s="1" t="s">
        <v>36</v>
      </c>
      <c r="D47" s="1" t="str">
        <f t="shared" si="0"/>
        <v>2014 April</v>
      </c>
      <c r="E47" s="1">
        <v>120.2</v>
      </c>
      <c r="F47" s="1">
        <v>118.9</v>
      </c>
      <c r="G47" s="1">
        <v>118.1</v>
      </c>
      <c r="H47" s="1">
        <v>117</v>
      </c>
      <c r="I47" s="1">
        <v>109.7</v>
      </c>
      <c r="J47" s="1">
        <v>125.5</v>
      </c>
      <c r="K47" s="1">
        <v>120.5</v>
      </c>
      <c r="L47" s="1">
        <v>111</v>
      </c>
      <c r="M47" s="1">
        <v>102.6</v>
      </c>
      <c r="N47" s="1">
        <v>111.2</v>
      </c>
      <c r="O47" s="1">
        <v>113.5</v>
      </c>
      <c r="P47" s="1">
        <v>118.7</v>
      </c>
      <c r="Q47" s="1">
        <v>117.2</v>
      </c>
      <c r="R47" s="5">
        <f t="shared" si="4"/>
        <v>1504.1000000000001</v>
      </c>
      <c r="S47" s="5">
        <f>AVERAGE(CPI_Inflation_Clean[[#This Row],[Cereals and products]:[Food and beverages]])</f>
        <v>115.70000000000002</v>
      </c>
      <c r="T47" s="1">
        <v>118.1</v>
      </c>
      <c r="U47" s="1">
        <v>116.1</v>
      </c>
      <c r="V47" s="1">
        <v>117.8</v>
      </c>
      <c r="W47" s="5">
        <f t="shared" si="1"/>
        <v>352</v>
      </c>
      <c r="Y47" s="1">
        <v>113.4</v>
      </c>
      <c r="Z47" s="5">
        <f>SUM(CPI_Inflation_Clean[[#This Row],[Fuel and light]])</f>
        <v>113.4</v>
      </c>
      <c r="AA47" s="1">
        <f>IF(CPI_Inflation_Clean[[#This Row],[Housing]]="",X48,CPI_Inflation_Clean[[#This Row],[Housing]])</f>
        <v>113.9</v>
      </c>
      <c r="AB47" s="1">
        <v>113.7</v>
      </c>
      <c r="AC47" s="5">
        <f t="shared" si="5"/>
        <v>227.60000000000002</v>
      </c>
      <c r="AD47" s="5">
        <f>AVERAGE(CPI_Inflation_Clean[[#This Row],[Housing Clean]:[Household goods and services]])</f>
        <v>113.80000000000001</v>
      </c>
      <c r="AE47" s="1">
        <v>111.8</v>
      </c>
      <c r="AF47" s="5">
        <f>AVERAGE(CPI_Inflation_Clean[[#This Row],[Health]])</f>
        <v>111.8</v>
      </c>
      <c r="AG47" s="1">
        <v>111.2</v>
      </c>
      <c r="AH47" s="5">
        <f>SUM(CPI_Inflation_Clean[[#This Row],[Transport and communication]])</f>
        <v>111.2</v>
      </c>
      <c r="AI47" s="1">
        <v>113</v>
      </c>
      <c r="AJ47" s="5">
        <f>SUM(CPI_Inflation_Clean[[#This Row],[Education]])</f>
        <v>113</v>
      </c>
      <c r="AK47" s="1">
        <v>115.4</v>
      </c>
      <c r="AL47" s="1">
        <v>108.9</v>
      </c>
      <c r="AM47" s="5">
        <f t="shared" si="2"/>
        <v>224.3</v>
      </c>
      <c r="AN47" s="1">
        <v>110.5</v>
      </c>
      <c r="AO47" s="1">
        <v>111.5</v>
      </c>
      <c r="AP47" s="5">
        <f t="shared" si="3"/>
        <v>111</v>
      </c>
      <c r="AQ47" s="1">
        <v>115.4</v>
      </c>
    </row>
    <row r="48" spans="1:43">
      <c r="A48" s="1" t="s">
        <v>32</v>
      </c>
      <c r="B48" s="1">
        <v>2014</v>
      </c>
      <c r="C48" s="1" t="s">
        <v>36</v>
      </c>
      <c r="D48" s="1" t="str">
        <f t="shared" si="0"/>
        <v>2014 April</v>
      </c>
      <c r="E48" s="1">
        <v>122.5</v>
      </c>
      <c r="F48" s="1">
        <v>121.7</v>
      </c>
      <c r="G48" s="1">
        <v>113.3</v>
      </c>
      <c r="H48" s="1">
        <v>117</v>
      </c>
      <c r="I48" s="1">
        <v>103.1</v>
      </c>
      <c r="J48" s="1">
        <v>126.7</v>
      </c>
      <c r="K48" s="1">
        <v>121.2</v>
      </c>
      <c r="L48" s="1">
        <v>111</v>
      </c>
      <c r="M48" s="1">
        <v>100.3</v>
      </c>
      <c r="N48" s="1">
        <v>115.3</v>
      </c>
      <c r="O48" s="1">
        <v>112.7</v>
      </c>
      <c r="P48" s="1">
        <v>121</v>
      </c>
      <c r="Q48" s="1">
        <v>118.2</v>
      </c>
      <c r="R48" s="5">
        <f t="shared" si="4"/>
        <v>1504.0000000000002</v>
      </c>
      <c r="S48" s="5">
        <f>AVERAGE(CPI_Inflation_Clean[[#This Row],[Cereals and products]:[Food and beverages]])</f>
        <v>115.69230769230771</v>
      </c>
      <c r="T48" s="1">
        <v>116.3</v>
      </c>
      <c r="U48" s="1">
        <v>112.5</v>
      </c>
      <c r="V48" s="1">
        <v>115.7</v>
      </c>
      <c r="W48" s="5">
        <f t="shared" si="1"/>
        <v>344.5</v>
      </c>
      <c r="X48">
        <v>113.9</v>
      </c>
      <c r="Y48" s="1">
        <v>110.9</v>
      </c>
      <c r="Z48" s="5">
        <f>SUM(CPI_Inflation_Clean[[#This Row],[Fuel and light]])</f>
        <v>110.9</v>
      </c>
      <c r="AA48" s="1">
        <f>IF(CPI_Inflation_Clean[[#This Row],[Housing]]="",X49,CPI_Inflation_Clean[[#This Row],[Housing]])</f>
        <v>113.9</v>
      </c>
      <c r="AB48" s="1">
        <v>113.4</v>
      </c>
      <c r="AC48" s="5">
        <f t="shared" si="5"/>
        <v>227.3</v>
      </c>
      <c r="AD48" s="5">
        <f>AVERAGE(CPI_Inflation_Clean[[#This Row],[Housing Clean]:[Household goods and services]])</f>
        <v>113.65</v>
      </c>
      <c r="AE48" s="1">
        <v>111</v>
      </c>
      <c r="AF48" s="5">
        <f>AVERAGE(CPI_Inflation_Clean[[#This Row],[Health]])</f>
        <v>111</v>
      </c>
      <c r="AG48" s="1">
        <v>111.2</v>
      </c>
      <c r="AH48" s="5">
        <f>SUM(CPI_Inflation_Clean[[#This Row],[Transport and communication]])</f>
        <v>111.2</v>
      </c>
      <c r="AI48" s="1">
        <v>112.5</v>
      </c>
      <c r="AJ48" s="5">
        <f>SUM(CPI_Inflation_Clean[[#This Row],[Education]])</f>
        <v>112.5</v>
      </c>
      <c r="AK48" s="1">
        <v>117.6</v>
      </c>
      <c r="AL48" s="1">
        <v>109.1</v>
      </c>
      <c r="AM48" s="5">
        <f t="shared" si="2"/>
        <v>226.7</v>
      </c>
      <c r="AN48" s="1">
        <v>111.2</v>
      </c>
      <c r="AO48" s="1">
        <v>111.4</v>
      </c>
      <c r="AP48" s="5">
        <f t="shared" si="3"/>
        <v>111.30000000000001</v>
      </c>
      <c r="AQ48" s="1">
        <v>114.7</v>
      </c>
    </row>
    <row r="49" spans="1:43">
      <c r="A49" s="1" t="s">
        <v>33</v>
      </c>
      <c r="B49" s="1">
        <v>2014</v>
      </c>
      <c r="C49" s="1" t="s">
        <v>36</v>
      </c>
      <c r="D49" s="1" t="str">
        <f t="shared" si="0"/>
        <v>2014 April</v>
      </c>
      <c r="E49" s="1">
        <v>120.9</v>
      </c>
      <c r="F49" s="1">
        <v>119.9</v>
      </c>
      <c r="G49" s="1">
        <v>116.2</v>
      </c>
      <c r="H49" s="1">
        <v>117</v>
      </c>
      <c r="I49" s="1">
        <v>107.3</v>
      </c>
      <c r="J49" s="1">
        <v>126.1</v>
      </c>
      <c r="K49" s="1">
        <v>120.7</v>
      </c>
      <c r="L49" s="1">
        <v>111</v>
      </c>
      <c r="M49" s="1">
        <v>101.8</v>
      </c>
      <c r="N49" s="1">
        <v>112.6</v>
      </c>
      <c r="O49" s="1">
        <v>113.2</v>
      </c>
      <c r="P49" s="1">
        <v>119.8</v>
      </c>
      <c r="Q49" s="1">
        <v>117.6</v>
      </c>
      <c r="R49" s="5">
        <f t="shared" si="4"/>
        <v>1504.1</v>
      </c>
      <c r="S49" s="5">
        <f>AVERAGE(CPI_Inflation_Clean[[#This Row],[Cereals and products]:[Food and beverages]])</f>
        <v>115.69999999999999</v>
      </c>
      <c r="T49" s="1">
        <v>117.4</v>
      </c>
      <c r="U49" s="1">
        <v>114.6</v>
      </c>
      <c r="V49" s="1">
        <v>117</v>
      </c>
      <c r="W49" s="5">
        <f t="shared" si="1"/>
        <v>349</v>
      </c>
      <c r="X49">
        <v>113.9</v>
      </c>
      <c r="Y49" s="1">
        <v>112.5</v>
      </c>
      <c r="Z49" s="5">
        <f>SUM(CPI_Inflation_Clean[[#This Row],[Fuel and light]])</f>
        <v>112.5</v>
      </c>
      <c r="AA49" s="1">
        <f>IF(CPI_Inflation_Clean[[#This Row],[Housing]]="",X50,CPI_Inflation_Clean[[#This Row],[Housing]])</f>
        <v>113.9</v>
      </c>
      <c r="AB49" s="1">
        <v>113.6</v>
      </c>
      <c r="AC49" s="5">
        <f t="shared" si="5"/>
        <v>227.5</v>
      </c>
      <c r="AD49" s="5">
        <f>AVERAGE(CPI_Inflation_Clean[[#This Row],[Housing Clean]:[Household goods and services]])</f>
        <v>113.75</v>
      </c>
      <c r="AE49" s="1">
        <v>111.5</v>
      </c>
      <c r="AF49" s="5">
        <f>AVERAGE(CPI_Inflation_Clean[[#This Row],[Health]])</f>
        <v>111.5</v>
      </c>
      <c r="AG49" s="1">
        <v>111.2</v>
      </c>
      <c r="AH49" s="5">
        <f>SUM(CPI_Inflation_Clean[[#This Row],[Transport and communication]])</f>
        <v>111.2</v>
      </c>
      <c r="AI49" s="1">
        <v>112.7</v>
      </c>
      <c r="AJ49" s="5">
        <f>SUM(CPI_Inflation_Clean[[#This Row],[Education]])</f>
        <v>112.7</v>
      </c>
      <c r="AK49" s="1">
        <v>116</v>
      </c>
      <c r="AL49" s="1">
        <v>109</v>
      </c>
      <c r="AM49" s="5">
        <f t="shared" si="2"/>
        <v>225</v>
      </c>
      <c r="AN49" s="1">
        <v>110.9</v>
      </c>
      <c r="AO49" s="1">
        <v>111.5</v>
      </c>
      <c r="AP49" s="5">
        <f t="shared" si="3"/>
        <v>111.2</v>
      </c>
      <c r="AQ49" s="1">
        <v>115.1</v>
      </c>
    </row>
    <row r="50" spans="1:43">
      <c r="A50" s="1" t="s">
        <v>30</v>
      </c>
      <c r="B50" s="1">
        <v>2014</v>
      </c>
      <c r="C50" s="1" t="s">
        <v>37</v>
      </c>
      <c r="D50" s="1" t="str">
        <f t="shared" si="0"/>
        <v>2014 May</v>
      </c>
      <c r="E50" s="1">
        <v>120.3</v>
      </c>
      <c r="F50" s="1">
        <v>120.2</v>
      </c>
      <c r="G50" s="1">
        <v>116.9</v>
      </c>
      <c r="H50" s="1">
        <v>118</v>
      </c>
      <c r="I50" s="1">
        <v>110.1</v>
      </c>
      <c r="J50" s="1">
        <v>126.3</v>
      </c>
      <c r="K50" s="1">
        <v>123.9</v>
      </c>
      <c r="L50" s="1">
        <v>111.5</v>
      </c>
      <c r="M50" s="1">
        <v>103.5</v>
      </c>
      <c r="N50" s="1">
        <v>111.6</v>
      </c>
      <c r="O50" s="1">
        <v>114.2</v>
      </c>
      <c r="P50" s="1">
        <v>119.2</v>
      </c>
      <c r="Q50" s="1">
        <v>118.2</v>
      </c>
      <c r="R50" s="5">
        <f t="shared" si="4"/>
        <v>1513.8999999999999</v>
      </c>
      <c r="S50" s="5">
        <f>AVERAGE(CPI_Inflation_Clean[[#This Row],[Cereals and products]:[Food and beverages]])</f>
        <v>116.45384615384614</v>
      </c>
      <c r="T50" s="1">
        <v>118.7</v>
      </c>
      <c r="U50" s="1">
        <v>116.8</v>
      </c>
      <c r="V50" s="1">
        <v>118.5</v>
      </c>
      <c r="W50" s="5">
        <f t="shared" si="1"/>
        <v>354</v>
      </c>
      <c r="Y50" s="1">
        <v>113.4</v>
      </c>
      <c r="Z50" s="5">
        <f>SUM(CPI_Inflation_Clean[[#This Row],[Fuel and light]])</f>
        <v>113.4</v>
      </c>
      <c r="AA50" s="1">
        <f>IF(CPI_Inflation_Clean[[#This Row],[Housing]]="",X51,CPI_Inflation_Clean[[#This Row],[Housing]])</f>
        <v>114.3</v>
      </c>
      <c r="AB50" s="1">
        <v>114.1</v>
      </c>
      <c r="AC50" s="5">
        <f t="shared" si="5"/>
        <v>228.39999999999998</v>
      </c>
      <c r="AD50" s="5">
        <f>AVERAGE(CPI_Inflation_Clean[[#This Row],[Housing Clean]:[Household goods and services]])</f>
        <v>114.19999999999999</v>
      </c>
      <c r="AE50" s="1">
        <v>112.1</v>
      </c>
      <c r="AF50" s="5">
        <f>AVERAGE(CPI_Inflation_Clean[[#This Row],[Health]])</f>
        <v>112.1</v>
      </c>
      <c r="AG50" s="1">
        <v>111.4</v>
      </c>
      <c r="AH50" s="5">
        <f>SUM(CPI_Inflation_Clean[[#This Row],[Transport and communication]])</f>
        <v>111.4</v>
      </c>
      <c r="AI50" s="1">
        <v>113.1</v>
      </c>
      <c r="AJ50" s="5">
        <f>SUM(CPI_Inflation_Clean[[#This Row],[Education]])</f>
        <v>113.1</v>
      </c>
      <c r="AK50" s="1">
        <v>116.3</v>
      </c>
      <c r="AL50" s="1">
        <v>108.9</v>
      </c>
      <c r="AM50" s="5">
        <f t="shared" si="2"/>
        <v>225.2</v>
      </c>
      <c r="AN50" s="1">
        <v>110.9</v>
      </c>
      <c r="AO50" s="1">
        <v>111.8</v>
      </c>
      <c r="AP50" s="5">
        <f t="shared" si="3"/>
        <v>111.35</v>
      </c>
      <c r="AQ50" s="1">
        <v>116</v>
      </c>
    </row>
    <row r="51" spans="1:43">
      <c r="A51" s="1" t="s">
        <v>32</v>
      </c>
      <c r="B51" s="1">
        <v>2014</v>
      </c>
      <c r="C51" s="1" t="s">
        <v>37</v>
      </c>
      <c r="D51" s="1" t="str">
        <f t="shared" si="0"/>
        <v>2014 May</v>
      </c>
      <c r="E51" s="1">
        <v>122.7</v>
      </c>
      <c r="F51" s="1">
        <v>124.1</v>
      </c>
      <c r="G51" s="1">
        <v>114.2</v>
      </c>
      <c r="H51" s="1">
        <v>119.1</v>
      </c>
      <c r="I51" s="1">
        <v>103.5</v>
      </c>
      <c r="J51" s="1">
        <v>129.19999999999999</v>
      </c>
      <c r="K51" s="1">
        <v>127</v>
      </c>
      <c r="L51" s="1">
        <v>112.6</v>
      </c>
      <c r="M51" s="1">
        <v>101.3</v>
      </c>
      <c r="N51" s="1">
        <v>117</v>
      </c>
      <c r="O51" s="1">
        <v>112.9</v>
      </c>
      <c r="P51" s="1">
        <v>121.7</v>
      </c>
      <c r="Q51" s="1">
        <v>120</v>
      </c>
      <c r="R51" s="5">
        <f t="shared" si="4"/>
        <v>1525.3000000000002</v>
      </c>
      <c r="S51" s="5">
        <f>AVERAGE(CPI_Inflation_Clean[[#This Row],[Cereals and products]:[Food and beverages]])</f>
        <v>117.33076923076925</v>
      </c>
      <c r="T51" s="1">
        <v>116.8</v>
      </c>
      <c r="U51" s="1">
        <v>112.9</v>
      </c>
      <c r="V51" s="1">
        <v>116.2</v>
      </c>
      <c r="W51" s="5">
        <f t="shared" si="1"/>
        <v>345.9</v>
      </c>
      <c r="X51">
        <v>114.3</v>
      </c>
      <c r="Y51" s="1">
        <v>111.1</v>
      </c>
      <c r="Z51" s="5">
        <f>SUM(CPI_Inflation_Clean[[#This Row],[Fuel and light]])</f>
        <v>111.1</v>
      </c>
      <c r="AA51" s="1">
        <f>IF(CPI_Inflation_Clean[[#This Row],[Housing]]="",X52,CPI_Inflation_Clean[[#This Row],[Housing]])</f>
        <v>114.3</v>
      </c>
      <c r="AB51" s="1">
        <v>114.1</v>
      </c>
      <c r="AC51" s="5">
        <f t="shared" si="5"/>
        <v>228.39999999999998</v>
      </c>
      <c r="AD51" s="5">
        <f>AVERAGE(CPI_Inflation_Clean[[#This Row],[Housing Clean]:[Household goods and services]])</f>
        <v>114.19999999999999</v>
      </c>
      <c r="AE51" s="1">
        <v>111.2</v>
      </c>
      <c r="AF51" s="5">
        <f>AVERAGE(CPI_Inflation_Clean[[#This Row],[Health]])</f>
        <v>111.2</v>
      </c>
      <c r="AG51" s="1">
        <v>111.3</v>
      </c>
      <c r="AH51" s="5">
        <f>SUM(CPI_Inflation_Clean[[#This Row],[Transport and communication]])</f>
        <v>111.3</v>
      </c>
      <c r="AI51" s="1">
        <v>112.9</v>
      </c>
      <c r="AJ51" s="5">
        <f>SUM(CPI_Inflation_Clean[[#This Row],[Education]])</f>
        <v>112.9</v>
      </c>
      <c r="AK51" s="1">
        <v>118.3</v>
      </c>
      <c r="AL51" s="1">
        <v>109.3</v>
      </c>
      <c r="AM51" s="5">
        <f t="shared" si="2"/>
        <v>227.6</v>
      </c>
      <c r="AN51" s="1">
        <v>111.5</v>
      </c>
      <c r="AO51" s="1">
        <v>111.7</v>
      </c>
      <c r="AP51" s="5">
        <f t="shared" si="3"/>
        <v>111.6</v>
      </c>
      <c r="AQ51" s="1">
        <v>115.6</v>
      </c>
    </row>
    <row r="52" spans="1:43">
      <c r="A52" s="1" t="s">
        <v>33</v>
      </c>
      <c r="B52" s="1">
        <v>2014</v>
      </c>
      <c r="C52" s="1" t="s">
        <v>37</v>
      </c>
      <c r="D52" s="1" t="str">
        <f t="shared" si="0"/>
        <v>2014 May</v>
      </c>
      <c r="E52" s="1">
        <v>121.1</v>
      </c>
      <c r="F52" s="1">
        <v>121.6</v>
      </c>
      <c r="G52" s="1">
        <v>115.9</v>
      </c>
      <c r="H52" s="1">
        <v>118.4</v>
      </c>
      <c r="I52" s="1">
        <v>107.7</v>
      </c>
      <c r="J52" s="1">
        <v>127.7</v>
      </c>
      <c r="K52" s="1">
        <v>125</v>
      </c>
      <c r="L52" s="1">
        <v>111.9</v>
      </c>
      <c r="M52" s="1">
        <v>102.8</v>
      </c>
      <c r="N52" s="1">
        <v>113.4</v>
      </c>
      <c r="O52" s="1">
        <v>113.7</v>
      </c>
      <c r="P52" s="1">
        <v>120.4</v>
      </c>
      <c r="Q52" s="1">
        <v>118.9</v>
      </c>
      <c r="R52" s="5">
        <f t="shared" si="4"/>
        <v>1518.5000000000005</v>
      </c>
      <c r="S52" s="5">
        <f>AVERAGE(CPI_Inflation_Clean[[#This Row],[Cereals and products]:[Food and beverages]])</f>
        <v>116.80769230769235</v>
      </c>
      <c r="T52" s="1">
        <v>118</v>
      </c>
      <c r="U52" s="1">
        <v>115.2</v>
      </c>
      <c r="V52" s="1">
        <v>117.6</v>
      </c>
      <c r="W52" s="5">
        <f t="shared" si="1"/>
        <v>350.79999999999995</v>
      </c>
      <c r="X52">
        <v>114.3</v>
      </c>
      <c r="Y52" s="1">
        <v>112.5</v>
      </c>
      <c r="Z52" s="5">
        <f>SUM(CPI_Inflation_Clean[[#This Row],[Fuel and light]])</f>
        <v>112.5</v>
      </c>
      <c r="AA52" s="1">
        <f>IF(CPI_Inflation_Clean[[#This Row],[Housing]]="",X53,CPI_Inflation_Clean[[#This Row],[Housing]])</f>
        <v>114.3</v>
      </c>
      <c r="AB52" s="1">
        <v>114.1</v>
      </c>
      <c r="AC52" s="5">
        <f t="shared" si="5"/>
        <v>228.39999999999998</v>
      </c>
      <c r="AD52" s="5">
        <f>AVERAGE(CPI_Inflation_Clean[[#This Row],[Housing Clean]:[Household goods and services]])</f>
        <v>114.19999999999999</v>
      </c>
      <c r="AE52" s="1">
        <v>111.8</v>
      </c>
      <c r="AF52" s="5">
        <f>AVERAGE(CPI_Inflation_Clean[[#This Row],[Health]])</f>
        <v>111.8</v>
      </c>
      <c r="AG52" s="1">
        <v>111.3</v>
      </c>
      <c r="AH52" s="5">
        <f>SUM(CPI_Inflation_Clean[[#This Row],[Transport and communication]])</f>
        <v>111.3</v>
      </c>
      <c r="AI52" s="1">
        <v>113</v>
      </c>
      <c r="AJ52" s="5">
        <f>SUM(CPI_Inflation_Clean[[#This Row],[Education]])</f>
        <v>113</v>
      </c>
      <c r="AK52" s="1">
        <v>116.8</v>
      </c>
      <c r="AL52" s="1">
        <v>109.1</v>
      </c>
      <c r="AM52" s="5">
        <f t="shared" si="2"/>
        <v>225.89999999999998</v>
      </c>
      <c r="AN52" s="1">
        <v>111.2</v>
      </c>
      <c r="AO52" s="1">
        <v>111.8</v>
      </c>
      <c r="AP52" s="5">
        <f t="shared" si="3"/>
        <v>111.5</v>
      </c>
      <c r="AQ52" s="1">
        <v>115.8</v>
      </c>
    </row>
    <row r="53" spans="1:43">
      <c r="A53" s="1" t="s">
        <v>30</v>
      </c>
      <c r="B53" s="1">
        <v>2014</v>
      </c>
      <c r="C53" s="1" t="s">
        <v>38</v>
      </c>
      <c r="D53" s="1" t="str">
        <f t="shared" si="0"/>
        <v>2014 June</v>
      </c>
      <c r="E53" s="1">
        <v>120.7</v>
      </c>
      <c r="F53" s="1">
        <v>121.6</v>
      </c>
      <c r="G53" s="1">
        <v>116.1</v>
      </c>
      <c r="H53" s="1">
        <v>119.3</v>
      </c>
      <c r="I53" s="1">
        <v>110.3</v>
      </c>
      <c r="J53" s="1">
        <v>125.8</v>
      </c>
      <c r="K53" s="1">
        <v>129.30000000000001</v>
      </c>
      <c r="L53" s="1">
        <v>112.2</v>
      </c>
      <c r="M53" s="1">
        <v>103.6</v>
      </c>
      <c r="N53" s="1">
        <v>112.3</v>
      </c>
      <c r="O53" s="1">
        <v>114.9</v>
      </c>
      <c r="P53" s="1">
        <v>120.1</v>
      </c>
      <c r="Q53" s="1">
        <v>119.5</v>
      </c>
      <c r="R53" s="5">
        <f t="shared" si="4"/>
        <v>1525.6999999999998</v>
      </c>
      <c r="S53" s="5">
        <f>AVERAGE(CPI_Inflation_Clean[[#This Row],[Cereals and products]:[Food and beverages]])</f>
        <v>117.36153846153844</v>
      </c>
      <c r="T53" s="1">
        <v>119.7</v>
      </c>
      <c r="U53" s="1">
        <v>117.3</v>
      </c>
      <c r="V53" s="1">
        <v>119.3</v>
      </c>
      <c r="W53" s="5">
        <f t="shared" si="1"/>
        <v>356.3</v>
      </c>
      <c r="Y53" s="1">
        <v>114.4</v>
      </c>
      <c r="Z53" s="5">
        <f>SUM(CPI_Inflation_Clean[[#This Row],[Fuel and light]])</f>
        <v>114.4</v>
      </c>
      <c r="AA53" s="1">
        <f>IF(CPI_Inflation_Clean[[#This Row],[Housing]]="",X54,CPI_Inflation_Clean[[#This Row],[Housing]])</f>
        <v>113.9</v>
      </c>
      <c r="AB53" s="1">
        <v>114.9</v>
      </c>
      <c r="AC53" s="5">
        <f t="shared" si="5"/>
        <v>228.8</v>
      </c>
      <c r="AD53" s="5">
        <f>AVERAGE(CPI_Inflation_Clean[[#This Row],[Housing Clean]:[Household goods and services]])</f>
        <v>114.4</v>
      </c>
      <c r="AE53" s="1">
        <v>112.8</v>
      </c>
      <c r="AF53" s="5">
        <f>AVERAGE(CPI_Inflation_Clean[[#This Row],[Health]])</f>
        <v>112.8</v>
      </c>
      <c r="AG53" s="1">
        <v>112.2</v>
      </c>
      <c r="AH53" s="5">
        <f>SUM(CPI_Inflation_Clean[[#This Row],[Transport and communication]])</f>
        <v>112.2</v>
      </c>
      <c r="AI53" s="1">
        <v>114.3</v>
      </c>
      <c r="AJ53" s="5">
        <f>SUM(CPI_Inflation_Clean[[#This Row],[Education]])</f>
        <v>114.3</v>
      </c>
      <c r="AK53" s="1">
        <v>117.3</v>
      </c>
      <c r="AL53" s="1">
        <v>108</v>
      </c>
      <c r="AM53" s="5">
        <f t="shared" si="2"/>
        <v>225.3</v>
      </c>
      <c r="AN53" s="1">
        <v>111.4</v>
      </c>
      <c r="AO53" s="1">
        <v>112.3</v>
      </c>
      <c r="AP53" s="5">
        <f t="shared" si="3"/>
        <v>111.85</v>
      </c>
      <c r="AQ53" s="1">
        <v>117</v>
      </c>
    </row>
    <row r="54" spans="1:43">
      <c r="A54" s="1" t="s">
        <v>32</v>
      </c>
      <c r="B54" s="1">
        <v>2014</v>
      </c>
      <c r="C54" s="1" t="s">
        <v>38</v>
      </c>
      <c r="D54" s="1" t="str">
        <f t="shared" si="0"/>
        <v>2014 June</v>
      </c>
      <c r="E54" s="1">
        <v>123.1</v>
      </c>
      <c r="F54" s="1">
        <v>125.9</v>
      </c>
      <c r="G54" s="1">
        <v>115.4</v>
      </c>
      <c r="H54" s="1">
        <v>120.4</v>
      </c>
      <c r="I54" s="1">
        <v>103.4</v>
      </c>
      <c r="J54" s="1">
        <v>131.19999999999999</v>
      </c>
      <c r="K54" s="1">
        <v>137.5</v>
      </c>
      <c r="L54" s="1">
        <v>112.8</v>
      </c>
      <c r="M54" s="1">
        <v>101.4</v>
      </c>
      <c r="N54" s="1">
        <v>118.3</v>
      </c>
      <c r="O54" s="1">
        <v>113.2</v>
      </c>
      <c r="P54" s="1">
        <v>122.4</v>
      </c>
      <c r="Q54" s="1">
        <v>122</v>
      </c>
      <c r="R54" s="5">
        <f t="shared" si="4"/>
        <v>1547</v>
      </c>
      <c r="S54" s="5">
        <f>AVERAGE(CPI_Inflation_Clean[[#This Row],[Cereals and products]:[Food and beverages]])</f>
        <v>119</v>
      </c>
      <c r="T54" s="1">
        <v>117.4</v>
      </c>
      <c r="U54" s="1">
        <v>113.2</v>
      </c>
      <c r="V54" s="1">
        <v>116.7</v>
      </c>
      <c r="W54" s="5">
        <f t="shared" si="1"/>
        <v>347.3</v>
      </c>
      <c r="X54">
        <v>113.9</v>
      </c>
      <c r="Y54" s="1">
        <v>111.2</v>
      </c>
      <c r="Z54" s="5">
        <f>SUM(CPI_Inflation_Clean[[#This Row],[Fuel and light]])</f>
        <v>111.2</v>
      </c>
      <c r="AA54" s="1">
        <f>IF(CPI_Inflation_Clean[[#This Row],[Housing]]="",X55,CPI_Inflation_Clean[[#This Row],[Housing]])</f>
        <v>113.9</v>
      </c>
      <c r="AB54" s="1">
        <v>114.3</v>
      </c>
      <c r="AC54" s="5">
        <f t="shared" si="5"/>
        <v>228.2</v>
      </c>
      <c r="AD54" s="5">
        <f>AVERAGE(CPI_Inflation_Clean[[#This Row],[Housing Clean]:[Household goods and services]])</f>
        <v>114.1</v>
      </c>
      <c r="AE54" s="1">
        <v>111.4</v>
      </c>
      <c r="AF54" s="5">
        <f>AVERAGE(CPI_Inflation_Clean[[#This Row],[Health]])</f>
        <v>111.4</v>
      </c>
      <c r="AG54" s="1">
        <v>111.5</v>
      </c>
      <c r="AH54" s="5">
        <f>SUM(CPI_Inflation_Clean[[#This Row],[Transport and communication]])</f>
        <v>111.5</v>
      </c>
      <c r="AI54" s="1">
        <v>115.1</v>
      </c>
      <c r="AJ54" s="5">
        <f>SUM(CPI_Inflation_Clean[[#This Row],[Education]])</f>
        <v>115.1</v>
      </c>
      <c r="AK54" s="1">
        <v>119</v>
      </c>
      <c r="AL54" s="1">
        <v>108.7</v>
      </c>
      <c r="AM54" s="5">
        <f t="shared" si="2"/>
        <v>227.7</v>
      </c>
      <c r="AN54" s="1">
        <v>111.8</v>
      </c>
      <c r="AO54" s="1">
        <v>112.2</v>
      </c>
      <c r="AP54" s="5">
        <f t="shared" si="3"/>
        <v>112</v>
      </c>
      <c r="AQ54" s="1">
        <v>116.4</v>
      </c>
    </row>
    <row r="55" spans="1:43">
      <c r="A55" s="1" t="s">
        <v>33</v>
      </c>
      <c r="B55" s="1">
        <v>2014</v>
      </c>
      <c r="C55" s="1" t="s">
        <v>38</v>
      </c>
      <c r="D55" s="1" t="str">
        <f t="shared" si="0"/>
        <v>2014 June</v>
      </c>
      <c r="E55" s="1">
        <v>121.5</v>
      </c>
      <c r="F55" s="1">
        <v>123.1</v>
      </c>
      <c r="G55" s="1">
        <v>115.8</v>
      </c>
      <c r="H55" s="1">
        <v>119.7</v>
      </c>
      <c r="I55" s="1">
        <v>107.8</v>
      </c>
      <c r="J55" s="1">
        <v>128.30000000000001</v>
      </c>
      <c r="K55" s="1">
        <v>132.1</v>
      </c>
      <c r="L55" s="1">
        <v>112.4</v>
      </c>
      <c r="M55" s="1">
        <v>102.9</v>
      </c>
      <c r="N55" s="1">
        <v>114.3</v>
      </c>
      <c r="O55" s="1">
        <v>114.2</v>
      </c>
      <c r="P55" s="1">
        <v>121.2</v>
      </c>
      <c r="Q55" s="1">
        <v>120.4</v>
      </c>
      <c r="R55" s="5">
        <f t="shared" si="4"/>
        <v>1533.7000000000003</v>
      </c>
      <c r="S55" s="5">
        <f>AVERAGE(CPI_Inflation_Clean[[#This Row],[Cereals and products]:[Food and beverages]])</f>
        <v>117.9769230769231</v>
      </c>
      <c r="T55" s="1">
        <v>118.8</v>
      </c>
      <c r="U55" s="1">
        <v>115.6</v>
      </c>
      <c r="V55" s="1">
        <v>118.3</v>
      </c>
      <c r="W55" s="5">
        <f t="shared" si="1"/>
        <v>352.7</v>
      </c>
      <c r="X55">
        <v>113.9</v>
      </c>
      <c r="Y55" s="1">
        <v>113.2</v>
      </c>
      <c r="Z55" s="5">
        <f>SUM(CPI_Inflation_Clean[[#This Row],[Fuel and light]])</f>
        <v>113.2</v>
      </c>
      <c r="AA55" s="1">
        <f>IF(CPI_Inflation_Clean[[#This Row],[Housing]]="",X56,CPI_Inflation_Clean[[#This Row],[Housing]])</f>
        <v>113.9</v>
      </c>
      <c r="AB55" s="1">
        <v>114.6</v>
      </c>
      <c r="AC55" s="5">
        <f t="shared" si="5"/>
        <v>228.5</v>
      </c>
      <c r="AD55" s="5">
        <f>AVERAGE(CPI_Inflation_Clean[[#This Row],[Housing Clean]:[Household goods and services]])</f>
        <v>114.25</v>
      </c>
      <c r="AE55" s="1">
        <v>112.3</v>
      </c>
      <c r="AF55" s="5">
        <f>AVERAGE(CPI_Inflation_Clean[[#This Row],[Health]])</f>
        <v>112.3</v>
      </c>
      <c r="AG55" s="1">
        <v>111.8</v>
      </c>
      <c r="AH55" s="5">
        <f>SUM(CPI_Inflation_Clean[[#This Row],[Transport and communication]])</f>
        <v>111.8</v>
      </c>
      <c r="AI55" s="1">
        <v>114.8</v>
      </c>
      <c r="AJ55" s="5">
        <f>SUM(CPI_Inflation_Clean[[#This Row],[Education]])</f>
        <v>114.8</v>
      </c>
      <c r="AK55" s="1">
        <v>117.8</v>
      </c>
      <c r="AL55" s="1">
        <v>108.3</v>
      </c>
      <c r="AM55" s="5">
        <f t="shared" si="2"/>
        <v>226.1</v>
      </c>
      <c r="AN55" s="1">
        <v>111.6</v>
      </c>
      <c r="AO55" s="1">
        <v>112.3</v>
      </c>
      <c r="AP55" s="5">
        <f t="shared" si="3"/>
        <v>111.94999999999999</v>
      </c>
      <c r="AQ55" s="1">
        <v>116.7</v>
      </c>
    </row>
    <row r="56" spans="1:43">
      <c r="A56" s="1" t="s">
        <v>30</v>
      </c>
      <c r="B56" s="1">
        <v>2014</v>
      </c>
      <c r="C56" s="1" t="s">
        <v>39</v>
      </c>
      <c r="D56" s="1" t="str">
        <f t="shared" si="0"/>
        <v>2014 July</v>
      </c>
      <c r="E56" s="1">
        <v>121.7</v>
      </c>
      <c r="F56" s="1">
        <v>122.5</v>
      </c>
      <c r="G56" s="1">
        <v>117.7</v>
      </c>
      <c r="H56" s="1">
        <v>120.6</v>
      </c>
      <c r="I56" s="1">
        <v>110.4</v>
      </c>
      <c r="J56" s="1">
        <v>129.1</v>
      </c>
      <c r="K56" s="1">
        <v>150.1</v>
      </c>
      <c r="L56" s="1">
        <v>113.2</v>
      </c>
      <c r="M56" s="1">
        <v>104.8</v>
      </c>
      <c r="N56" s="1">
        <v>113.3</v>
      </c>
      <c r="O56" s="1">
        <v>115.6</v>
      </c>
      <c r="P56" s="1">
        <v>120.9</v>
      </c>
      <c r="Q56" s="1">
        <v>123.3</v>
      </c>
      <c r="R56" s="5">
        <f t="shared" si="4"/>
        <v>1563.2</v>
      </c>
      <c r="S56" s="5">
        <f>AVERAGE(CPI_Inflation_Clean[[#This Row],[Cereals and products]:[Food and beverages]])</f>
        <v>120.24615384615385</v>
      </c>
      <c r="T56" s="1">
        <v>120.7</v>
      </c>
      <c r="U56" s="1">
        <v>118.3</v>
      </c>
      <c r="V56" s="1">
        <v>120.3</v>
      </c>
      <c r="W56" s="5">
        <f t="shared" si="1"/>
        <v>359.3</v>
      </c>
      <c r="Y56" s="1">
        <v>115.3</v>
      </c>
      <c r="Z56" s="5">
        <f>SUM(CPI_Inflation_Clean[[#This Row],[Fuel and light]])</f>
        <v>115.3</v>
      </c>
      <c r="AA56" s="1">
        <f>IF(CPI_Inflation_Clean[[#This Row],[Housing]]="",X57,CPI_Inflation_Clean[[#This Row],[Housing]])</f>
        <v>114.8</v>
      </c>
      <c r="AB56" s="1">
        <v>115.4</v>
      </c>
      <c r="AC56" s="5">
        <f t="shared" si="5"/>
        <v>230.2</v>
      </c>
      <c r="AD56" s="5">
        <f>AVERAGE(CPI_Inflation_Clean[[#This Row],[Housing Clean]:[Household goods and services]])</f>
        <v>115.1</v>
      </c>
      <c r="AE56" s="1">
        <v>113.4</v>
      </c>
      <c r="AF56" s="5">
        <f>AVERAGE(CPI_Inflation_Clean[[#This Row],[Health]])</f>
        <v>113.4</v>
      </c>
      <c r="AG56" s="1">
        <v>113.2</v>
      </c>
      <c r="AH56" s="5">
        <f>SUM(CPI_Inflation_Clean[[#This Row],[Transport and communication]])</f>
        <v>113.2</v>
      </c>
      <c r="AI56" s="1">
        <v>115.5</v>
      </c>
      <c r="AJ56" s="5">
        <f>SUM(CPI_Inflation_Clean[[#This Row],[Education]])</f>
        <v>115.5</v>
      </c>
      <c r="AK56" s="1">
        <v>118</v>
      </c>
      <c r="AL56" s="1">
        <v>108.8</v>
      </c>
      <c r="AM56" s="5">
        <f t="shared" si="2"/>
        <v>226.8</v>
      </c>
      <c r="AN56" s="1">
        <v>111.8</v>
      </c>
      <c r="AO56" s="1">
        <v>113.1</v>
      </c>
      <c r="AP56" s="5">
        <f t="shared" si="3"/>
        <v>112.44999999999999</v>
      </c>
      <c r="AQ56" s="1">
        <v>119.5</v>
      </c>
    </row>
    <row r="57" spans="1:43">
      <c r="A57" s="1" t="s">
        <v>32</v>
      </c>
      <c r="B57" s="1">
        <v>2014</v>
      </c>
      <c r="C57" s="1" t="s">
        <v>39</v>
      </c>
      <c r="D57" s="1" t="str">
        <f t="shared" si="0"/>
        <v>2014 July</v>
      </c>
      <c r="E57" s="1">
        <v>123.8</v>
      </c>
      <c r="F57" s="1">
        <v>126.4</v>
      </c>
      <c r="G57" s="1">
        <v>118</v>
      </c>
      <c r="H57" s="1">
        <v>121.6</v>
      </c>
      <c r="I57" s="1">
        <v>103.5</v>
      </c>
      <c r="J57" s="1">
        <v>133.69999999999999</v>
      </c>
      <c r="K57" s="1">
        <v>172.4</v>
      </c>
      <c r="L57" s="1">
        <v>113.1</v>
      </c>
      <c r="M57" s="1">
        <v>102.7</v>
      </c>
      <c r="N57" s="1">
        <v>120</v>
      </c>
      <c r="O57" s="1">
        <v>113.8</v>
      </c>
      <c r="P57" s="1">
        <v>123.4</v>
      </c>
      <c r="Q57" s="1">
        <v>127.1</v>
      </c>
      <c r="R57" s="5">
        <f t="shared" si="4"/>
        <v>1599.5</v>
      </c>
      <c r="S57" s="5">
        <f>AVERAGE(CPI_Inflation_Clean[[#This Row],[Cereals and products]:[Food and beverages]])</f>
        <v>123.03846153846153</v>
      </c>
      <c r="T57" s="1">
        <v>118</v>
      </c>
      <c r="U57" s="1">
        <v>113.6</v>
      </c>
      <c r="V57" s="1">
        <v>117.4</v>
      </c>
      <c r="W57" s="5">
        <f t="shared" si="1"/>
        <v>349</v>
      </c>
      <c r="X57">
        <v>114.8</v>
      </c>
      <c r="Y57" s="1">
        <v>111.6</v>
      </c>
      <c r="Z57" s="5">
        <f>SUM(CPI_Inflation_Clean[[#This Row],[Fuel and light]])</f>
        <v>111.6</v>
      </c>
      <c r="AA57" s="1">
        <f>IF(CPI_Inflation_Clean[[#This Row],[Housing]]="",X58,CPI_Inflation_Clean[[#This Row],[Housing]])</f>
        <v>114.8</v>
      </c>
      <c r="AB57" s="1">
        <v>114.9</v>
      </c>
      <c r="AC57" s="5">
        <f t="shared" si="5"/>
        <v>229.7</v>
      </c>
      <c r="AD57" s="5">
        <f>AVERAGE(CPI_Inflation_Clean[[#This Row],[Housing Clean]:[Household goods and services]])</f>
        <v>114.85</v>
      </c>
      <c r="AE57" s="1">
        <v>111.5</v>
      </c>
      <c r="AF57" s="5">
        <f>AVERAGE(CPI_Inflation_Clean[[#This Row],[Health]])</f>
        <v>111.5</v>
      </c>
      <c r="AG57" s="1">
        <v>113</v>
      </c>
      <c r="AH57" s="5">
        <f>SUM(CPI_Inflation_Clean[[#This Row],[Transport and communication]])</f>
        <v>113</v>
      </c>
      <c r="AI57" s="1">
        <v>117.8</v>
      </c>
      <c r="AJ57" s="5">
        <f>SUM(CPI_Inflation_Clean[[#This Row],[Education]])</f>
        <v>117.8</v>
      </c>
      <c r="AK57" s="1">
        <v>121</v>
      </c>
      <c r="AL57" s="1">
        <v>109.7</v>
      </c>
      <c r="AM57" s="5">
        <f t="shared" si="2"/>
        <v>230.7</v>
      </c>
      <c r="AN57" s="1">
        <v>112.4</v>
      </c>
      <c r="AO57" s="1">
        <v>113.5</v>
      </c>
      <c r="AP57" s="5">
        <f t="shared" si="3"/>
        <v>112.95</v>
      </c>
      <c r="AQ57" s="1">
        <v>118.9</v>
      </c>
    </row>
    <row r="58" spans="1:43">
      <c r="A58" s="1" t="s">
        <v>33</v>
      </c>
      <c r="B58" s="1">
        <v>2014</v>
      </c>
      <c r="C58" s="1" t="s">
        <v>39</v>
      </c>
      <c r="D58" s="1" t="str">
        <f t="shared" si="0"/>
        <v>2014 July</v>
      </c>
      <c r="E58" s="1">
        <v>122.4</v>
      </c>
      <c r="F58" s="1">
        <v>123.9</v>
      </c>
      <c r="G58" s="1">
        <v>117.8</v>
      </c>
      <c r="H58" s="1">
        <v>121</v>
      </c>
      <c r="I58" s="1">
        <v>107.9</v>
      </c>
      <c r="J58" s="1">
        <v>131.19999999999999</v>
      </c>
      <c r="K58" s="1">
        <v>157.69999999999999</v>
      </c>
      <c r="L58" s="1">
        <v>113.2</v>
      </c>
      <c r="M58" s="1">
        <v>104.1</v>
      </c>
      <c r="N58" s="1">
        <v>115.5</v>
      </c>
      <c r="O58" s="1">
        <v>114.8</v>
      </c>
      <c r="P58" s="1">
        <v>122.1</v>
      </c>
      <c r="Q58" s="1">
        <v>124.7</v>
      </c>
      <c r="R58" s="5">
        <f t="shared" si="4"/>
        <v>1576.3</v>
      </c>
      <c r="S58" s="5">
        <f>AVERAGE(CPI_Inflation_Clean[[#This Row],[Cereals and products]:[Food and beverages]])</f>
        <v>121.25384615384615</v>
      </c>
      <c r="T58" s="1">
        <v>119.6</v>
      </c>
      <c r="U58" s="1">
        <v>116.3</v>
      </c>
      <c r="V58" s="1">
        <v>119.1</v>
      </c>
      <c r="W58" s="5">
        <f t="shared" si="1"/>
        <v>355</v>
      </c>
      <c r="X58">
        <v>114.8</v>
      </c>
      <c r="Y58" s="1">
        <v>113.9</v>
      </c>
      <c r="Z58" s="5">
        <f>SUM(CPI_Inflation_Clean[[#This Row],[Fuel and light]])</f>
        <v>113.9</v>
      </c>
      <c r="AA58" s="1">
        <f>IF(CPI_Inflation_Clean[[#This Row],[Housing]]="",X59,CPI_Inflation_Clean[[#This Row],[Housing]])</f>
        <v>114.8</v>
      </c>
      <c r="AB58" s="1">
        <v>115.2</v>
      </c>
      <c r="AC58" s="5">
        <f t="shared" si="5"/>
        <v>230</v>
      </c>
      <c r="AD58" s="5">
        <f>AVERAGE(CPI_Inflation_Clean[[#This Row],[Housing Clean]:[Household goods and services]])</f>
        <v>115</v>
      </c>
      <c r="AE58" s="1">
        <v>112.7</v>
      </c>
      <c r="AF58" s="5">
        <f>AVERAGE(CPI_Inflation_Clean[[#This Row],[Health]])</f>
        <v>112.7</v>
      </c>
      <c r="AG58" s="1">
        <v>113.1</v>
      </c>
      <c r="AH58" s="5">
        <f>SUM(CPI_Inflation_Clean[[#This Row],[Transport and communication]])</f>
        <v>113.1</v>
      </c>
      <c r="AI58" s="1">
        <v>116.8</v>
      </c>
      <c r="AJ58" s="5">
        <f>SUM(CPI_Inflation_Clean[[#This Row],[Education]])</f>
        <v>116.8</v>
      </c>
      <c r="AK58" s="1">
        <v>118.8</v>
      </c>
      <c r="AL58" s="1">
        <v>109.2</v>
      </c>
      <c r="AM58" s="5">
        <f t="shared" si="2"/>
        <v>228</v>
      </c>
      <c r="AN58" s="1">
        <v>112.1</v>
      </c>
      <c r="AO58" s="1">
        <v>113.3</v>
      </c>
      <c r="AP58" s="5">
        <f t="shared" si="3"/>
        <v>112.69999999999999</v>
      </c>
      <c r="AQ58" s="1">
        <v>119.2</v>
      </c>
    </row>
    <row r="59" spans="1:43">
      <c r="A59" s="1" t="s">
        <v>30</v>
      </c>
      <c r="B59" s="1">
        <v>2014</v>
      </c>
      <c r="C59" s="1" t="s">
        <v>40</v>
      </c>
      <c r="D59" s="1" t="str">
        <f t="shared" si="0"/>
        <v>2014 August</v>
      </c>
      <c r="E59" s="1">
        <v>121.8</v>
      </c>
      <c r="F59" s="1">
        <v>122.8</v>
      </c>
      <c r="G59" s="1">
        <v>117.8</v>
      </c>
      <c r="H59" s="1">
        <v>121.9</v>
      </c>
      <c r="I59" s="1">
        <v>110.6</v>
      </c>
      <c r="J59" s="1">
        <v>129.69999999999999</v>
      </c>
      <c r="K59" s="1">
        <v>161.1</v>
      </c>
      <c r="L59" s="1">
        <v>114.1</v>
      </c>
      <c r="M59" s="1">
        <v>105.1</v>
      </c>
      <c r="N59" s="1">
        <v>114.6</v>
      </c>
      <c r="O59" s="1">
        <v>115.8</v>
      </c>
      <c r="P59" s="1">
        <v>121.7</v>
      </c>
      <c r="Q59" s="1">
        <v>125.3</v>
      </c>
      <c r="R59" s="5">
        <f t="shared" si="4"/>
        <v>1582.2999999999997</v>
      </c>
      <c r="S59" s="5">
        <f>AVERAGE(CPI_Inflation_Clean[[#This Row],[Cereals and products]:[Food and beverages]])</f>
        <v>121.71538461538459</v>
      </c>
      <c r="T59" s="1">
        <v>120.9</v>
      </c>
      <c r="U59" s="1">
        <v>118.8</v>
      </c>
      <c r="V59" s="1">
        <v>120.7</v>
      </c>
      <c r="W59" s="5">
        <f t="shared" si="1"/>
        <v>360.4</v>
      </c>
      <c r="Y59" s="1">
        <v>115.4</v>
      </c>
      <c r="Z59" s="5">
        <f>SUM(CPI_Inflation_Clean[[#This Row],[Fuel and light]])</f>
        <v>115.4</v>
      </c>
      <c r="AA59" s="1">
        <f>IF(CPI_Inflation_Clean[[#This Row],[Housing]]="",X60,CPI_Inflation_Clean[[#This Row],[Housing]])</f>
        <v>115.5</v>
      </c>
      <c r="AB59" s="1">
        <v>115.9</v>
      </c>
      <c r="AC59" s="5">
        <f t="shared" si="5"/>
        <v>231.4</v>
      </c>
      <c r="AD59" s="5">
        <f>AVERAGE(CPI_Inflation_Clean[[#This Row],[Housing Clean]:[Household goods and services]])</f>
        <v>115.7</v>
      </c>
      <c r="AE59" s="1">
        <v>114</v>
      </c>
      <c r="AF59" s="5">
        <f>AVERAGE(CPI_Inflation_Clean[[#This Row],[Health]])</f>
        <v>114</v>
      </c>
      <c r="AG59" s="1">
        <v>113.2</v>
      </c>
      <c r="AH59" s="5">
        <f>SUM(CPI_Inflation_Clean[[#This Row],[Transport and communication]])</f>
        <v>113.2</v>
      </c>
      <c r="AI59" s="1">
        <v>116.2</v>
      </c>
      <c r="AJ59" s="5">
        <f>SUM(CPI_Inflation_Clean[[#This Row],[Education]])</f>
        <v>116.2</v>
      </c>
      <c r="AK59" s="1">
        <v>118.8</v>
      </c>
      <c r="AL59" s="1">
        <v>109.4</v>
      </c>
      <c r="AM59" s="5">
        <f t="shared" si="2"/>
        <v>228.2</v>
      </c>
      <c r="AN59" s="1">
        <v>112.2</v>
      </c>
      <c r="AO59" s="1">
        <v>113.5</v>
      </c>
      <c r="AP59" s="5">
        <f t="shared" si="3"/>
        <v>112.85</v>
      </c>
      <c r="AQ59" s="1">
        <v>120.7</v>
      </c>
    </row>
    <row r="60" spans="1:43">
      <c r="A60" s="1" t="s">
        <v>32</v>
      </c>
      <c r="B60" s="1">
        <v>2014</v>
      </c>
      <c r="C60" s="1" t="s">
        <v>40</v>
      </c>
      <c r="D60" s="1" t="str">
        <f t="shared" si="0"/>
        <v>2014 August</v>
      </c>
      <c r="E60" s="1">
        <v>124.8</v>
      </c>
      <c r="F60" s="1">
        <v>127.3</v>
      </c>
      <c r="G60" s="1">
        <v>116.5</v>
      </c>
      <c r="H60" s="1">
        <v>122.2</v>
      </c>
      <c r="I60" s="1">
        <v>103.6</v>
      </c>
      <c r="J60" s="1">
        <v>132.69999999999999</v>
      </c>
      <c r="K60" s="1">
        <v>181.9</v>
      </c>
      <c r="L60" s="1">
        <v>115.2</v>
      </c>
      <c r="M60" s="1">
        <v>102.7</v>
      </c>
      <c r="N60" s="1">
        <v>122.1</v>
      </c>
      <c r="O60" s="1">
        <v>114.4</v>
      </c>
      <c r="P60" s="1">
        <v>124.7</v>
      </c>
      <c r="Q60" s="1">
        <v>128.9</v>
      </c>
      <c r="R60" s="5">
        <f t="shared" si="4"/>
        <v>1617</v>
      </c>
      <c r="S60" s="5">
        <f>AVERAGE(CPI_Inflation_Clean[[#This Row],[Cereals and products]:[Food and beverages]])</f>
        <v>124.38461538461539</v>
      </c>
      <c r="T60" s="1">
        <v>118.6</v>
      </c>
      <c r="U60" s="1">
        <v>114.1</v>
      </c>
      <c r="V60" s="1">
        <v>117.9</v>
      </c>
      <c r="W60" s="5">
        <f t="shared" si="1"/>
        <v>350.6</v>
      </c>
      <c r="X60">
        <v>115.5</v>
      </c>
      <c r="Y60" s="1">
        <v>111.8</v>
      </c>
      <c r="Z60" s="5">
        <f>SUM(CPI_Inflation_Clean[[#This Row],[Fuel and light]])</f>
        <v>111.8</v>
      </c>
      <c r="AA60" s="1">
        <f>IF(CPI_Inflation_Clean[[#This Row],[Housing]]="",X61,CPI_Inflation_Clean[[#This Row],[Housing]])</f>
        <v>115.5</v>
      </c>
      <c r="AB60" s="1">
        <v>115.3</v>
      </c>
      <c r="AC60" s="5">
        <f t="shared" si="5"/>
        <v>230.8</v>
      </c>
      <c r="AD60" s="5">
        <f>AVERAGE(CPI_Inflation_Clean[[#This Row],[Housing Clean]:[Household goods and services]])</f>
        <v>115.4</v>
      </c>
      <c r="AE60" s="1">
        <v>112.2</v>
      </c>
      <c r="AF60" s="5">
        <f>AVERAGE(CPI_Inflation_Clean[[#This Row],[Health]])</f>
        <v>112.2</v>
      </c>
      <c r="AG60" s="1">
        <v>112.5</v>
      </c>
      <c r="AH60" s="5">
        <f>SUM(CPI_Inflation_Clean[[#This Row],[Transport and communication]])</f>
        <v>112.5</v>
      </c>
      <c r="AI60" s="1">
        <v>119.2</v>
      </c>
      <c r="AJ60" s="5">
        <f>SUM(CPI_Inflation_Clean[[#This Row],[Education]])</f>
        <v>119.2</v>
      </c>
      <c r="AK60" s="1">
        <v>123</v>
      </c>
      <c r="AL60" s="1">
        <v>110.5</v>
      </c>
      <c r="AM60" s="5">
        <f t="shared" si="2"/>
        <v>233.5</v>
      </c>
      <c r="AN60" s="1">
        <v>112.9</v>
      </c>
      <c r="AO60" s="1">
        <v>113.9</v>
      </c>
      <c r="AP60" s="5">
        <f t="shared" si="3"/>
        <v>113.4</v>
      </c>
      <c r="AQ60" s="1">
        <v>119.9</v>
      </c>
    </row>
    <row r="61" spans="1:43">
      <c r="A61" s="1" t="s">
        <v>33</v>
      </c>
      <c r="B61" s="1">
        <v>2014</v>
      </c>
      <c r="C61" s="1" t="s">
        <v>40</v>
      </c>
      <c r="D61" s="1" t="str">
        <f t="shared" si="0"/>
        <v>2014 August</v>
      </c>
      <c r="E61" s="1">
        <v>122.7</v>
      </c>
      <c r="F61" s="1">
        <v>124.4</v>
      </c>
      <c r="G61" s="1">
        <v>117.3</v>
      </c>
      <c r="H61" s="1">
        <v>122</v>
      </c>
      <c r="I61" s="1">
        <v>108</v>
      </c>
      <c r="J61" s="1">
        <v>131.1</v>
      </c>
      <c r="K61" s="1">
        <v>168.2</v>
      </c>
      <c r="L61" s="1">
        <v>114.5</v>
      </c>
      <c r="M61" s="1">
        <v>104.3</v>
      </c>
      <c r="N61" s="1">
        <v>117.1</v>
      </c>
      <c r="O61" s="1">
        <v>115.2</v>
      </c>
      <c r="P61" s="1">
        <v>123.1</v>
      </c>
      <c r="Q61" s="1">
        <v>126.6</v>
      </c>
      <c r="R61" s="5">
        <f t="shared" si="4"/>
        <v>1594.4999999999998</v>
      </c>
      <c r="S61" s="5">
        <f>AVERAGE(CPI_Inflation_Clean[[#This Row],[Cereals and products]:[Food and beverages]])</f>
        <v>122.65384615384613</v>
      </c>
      <c r="T61" s="1">
        <v>120</v>
      </c>
      <c r="U61" s="1">
        <v>116.8</v>
      </c>
      <c r="V61" s="1">
        <v>119.6</v>
      </c>
      <c r="W61" s="5">
        <f t="shared" si="1"/>
        <v>356.4</v>
      </c>
      <c r="X61">
        <v>115.5</v>
      </c>
      <c r="Y61" s="1">
        <v>114</v>
      </c>
      <c r="Z61" s="5">
        <f>SUM(CPI_Inflation_Clean[[#This Row],[Fuel and light]])</f>
        <v>114</v>
      </c>
      <c r="AA61" s="1">
        <f>IF(CPI_Inflation_Clean[[#This Row],[Housing]]="",X62,CPI_Inflation_Clean[[#This Row],[Housing]])</f>
        <v>115.5</v>
      </c>
      <c r="AB61" s="1">
        <v>115.6</v>
      </c>
      <c r="AC61" s="5">
        <f t="shared" si="5"/>
        <v>231.1</v>
      </c>
      <c r="AD61" s="5">
        <f>AVERAGE(CPI_Inflation_Clean[[#This Row],[Housing Clean]:[Household goods and services]])</f>
        <v>115.55</v>
      </c>
      <c r="AE61" s="1">
        <v>113.3</v>
      </c>
      <c r="AF61" s="5">
        <f>AVERAGE(CPI_Inflation_Clean[[#This Row],[Health]])</f>
        <v>113.3</v>
      </c>
      <c r="AG61" s="1">
        <v>112.8</v>
      </c>
      <c r="AH61" s="5">
        <f>SUM(CPI_Inflation_Clean[[#This Row],[Transport and communication]])</f>
        <v>112.8</v>
      </c>
      <c r="AI61" s="1">
        <v>118</v>
      </c>
      <c r="AJ61" s="5">
        <f>SUM(CPI_Inflation_Clean[[#This Row],[Education]])</f>
        <v>118</v>
      </c>
      <c r="AK61" s="1">
        <v>119.9</v>
      </c>
      <c r="AL61" s="1">
        <v>109.9</v>
      </c>
      <c r="AM61" s="5">
        <f t="shared" si="2"/>
        <v>229.8</v>
      </c>
      <c r="AN61" s="1">
        <v>112.6</v>
      </c>
      <c r="AO61" s="1">
        <v>113.7</v>
      </c>
      <c r="AP61" s="5">
        <f t="shared" si="3"/>
        <v>113.15</v>
      </c>
      <c r="AQ61" s="1">
        <v>120.3</v>
      </c>
    </row>
    <row r="62" spans="1:43">
      <c r="A62" s="1" t="s">
        <v>30</v>
      </c>
      <c r="B62" s="1">
        <v>2014</v>
      </c>
      <c r="C62" s="1" t="s">
        <v>41</v>
      </c>
      <c r="D62" s="1" t="str">
        <f t="shared" si="0"/>
        <v>2014 September</v>
      </c>
      <c r="E62" s="1">
        <v>122.3</v>
      </c>
      <c r="F62" s="1">
        <v>122.4</v>
      </c>
      <c r="G62" s="1">
        <v>117.8</v>
      </c>
      <c r="H62" s="1">
        <v>122.7</v>
      </c>
      <c r="I62" s="1">
        <v>110.4</v>
      </c>
      <c r="J62" s="1">
        <v>129.80000000000001</v>
      </c>
      <c r="K62" s="1">
        <v>158.80000000000001</v>
      </c>
      <c r="L62" s="1">
        <v>115</v>
      </c>
      <c r="M62" s="1">
        <v>104.7</v>
      </c>
      <c r="N62" s="1">
        <v>114.9</v>
      </c>
      <c r="O62" s="1">
        <v>116.5</v>
      </c>
      <c r="P62" s="1">
        <v>122.6</v>
      </c>
      <c r="Q62" s="1">
        <v>125.3</v>
      </c>
      <c r="R62" s="5">
        <f t="shared" si="4"/>
        <v>1583.2</v>
      </c>
      <c r="S62" s="5">
        <f>AVERAGE(CPI_Inflation_Clean[[#This Row],[Cereals and products]:[Food and beverages]])</f>
        <v>121.78461538461539</v>
      </c>
      <c r="T62" s="1">
        <v>121.7</v>
      </c>
      <c r="U62" s="1">
        <v>119.2</v>
      </c>
      <c r="V62" s="1">
        <v>121.3</v>
      </c>
      <c r="W62" s="5">
        <f t="shared" si="1"/>
        <v>362.2</v>
      </c>
      <c r="Y62" s="1">
        <v>115.8</v>
      </c>
      <c r="Z62" s="5">
        <f>SUM(CPI_Inflation_Clean[[#This Row],[Fuel and light]])</f>
        <v>115.8</v>
      </c>
      <c r="AA62" s="1">
        <f>IF(CPI_Inflation_Clean[[#This Row],[Housing]]="",X63,CPI_Inflation_Clean[[#This Row],[Housing]])</f>
        <v>116.1</v>
      </c>
      <c r="AB62" s="1">
        <v>116.7</v>
      </c>
      <c r="AC62" s="5">
        <f t="shared" si="5"/>
        <v>232.8</v>
      </c>
      <c r="AD62" s="5">
        <f>AVERAGE(CPI_Inflation_Clean[[#This Row],[Housing Clean]:[Household goods and services]])</f>
        <v>116.4</v>
      </c>
      <c r="AE62" s="1">
        <v>114.5</v>
      </c>
      <c r="AF62" s="5">
        <f>AVERAGE(CPI_Inflation_Clean[[#This Row],[Health]])</f>
        <v>114.5</v>
      </c>
      <c r="AG62" s="1">
        <v>112.8</v>
      </c>
      <c r="AH62" s="5">
        <f>SUM(CPI_Inflation_Clean[[#This Row],[Transport and communication]])</f>
        <v>112.8</v>
      </c>
      <c r="AI62" s="1">
        <v>116.6</v>
      </c>
      <c r="AJ62" s="5">
        <f>SUM(CPI_Inflation_Clean[[#This Row],[Education]])</f>
        <v>116.6</v>
      </c>
      <c r="AK62" s="1">
        <v>119.5</v>
      </c>
      <c r="AL62" s="1">
        <v>109.1</v>
      </c>
      <c r="AM62" s="5">
        <f t="shared" si="2"/>
        <v>228.6</v>
      </c>
      <c r="AN62" s="1">
        <v>112.6</v>
      </c>
      <c r="AO62" s="1">
        <v>113.7</v>
      </c>
      <c r="AP62" s="5">
        <f t="shared" si="3"/>
        <v>113.15</v>
      </c>
      <c r="AQ62" s="1">
        <v>120.9</v>
      </c>
    </row>
    <row r="63" spans="1:43">
      <c r="A63" s="1" t="s">
        <v>32</v>
      </c>
      <c r="B63" s="1">
        <v>2014</v>
      </c>
      <c r="C63" s="1" t="s">
        <v>41</v>
      </c>
      <c r="D63" s="1" t="str">
        <f t="shared" si="0"/>
        <v>2014 September</v>
      </c>
      <c r="E63" s="1">
        <v>124.2</v>
      </c>
      <c r="F63" s="1">
        <v>125.4</v>
      </c>
      <c r="G63" s="1">
        <v>116.4</v>
      </c>
      <c r="H63" s="1">
        <v>122.7</v>
      </c>
      <c r="I63" s="1">
        <v>103.5</v>
      </c>
      <c r="J63" s="1">
        <v>124.5</v>
      </c>
      <c r="K63" s="1">
        <v>168.6</v>
      </c>
      <c r="L63" s="1">
        <v>116.9</v>
      </c>
      <c r="M63" s="1">
        <v>101.9</v>
      </c>
      <c r="N63" s="1">
        <v>122.9</v>
      </c>
      <c r="O63" s="1">
        <v>114.8</v>
      </c>
      <c r="P63" s="1">
        <v>125.2</v>
      </c>
      <c r="Q63" s="1">
        <v>126.7</v>
      </c>
      <c r="R63" s="5">
        <f t="shared" si="4"/>
        <v>1593.7000000000003</v>
      </c>
      <c r="S63" s="5">
        <f>AVERAGE(CPI_Inflation_Clean[[#This Row],[Cereals and products]:[Food and beverages]])</f>
        <v>122.59230769230771</v>
      </c>
      <c r="T63" s="1">
        <v>119.2</v>
      </c>
      <c r="U63" s="1">
        <v>114.5</v>
      </c>
      <c r="V63" s="1">
        <v>118.4</v>
      </c>
      <c r="W63" s="5">
        <f t="shared" si="1"/>
        <v>352.1</v>
      </c>
      <c r="X63">
        <v>116.1</v>
      </c>
      <c r="Y63" s="1">
        <v>111.8</v>
      </c>
      <c r="Z63" s="5">
        <f>SUM(CPI_Inflation_Clean[[#This Row],[Fuel and light]])</f>
        <v>111.8</v>
      </c>
      <c r="AA63" s="1">
        <f>IF(CPI_Inflation_Clean[[#This Row],[Housing]]="",X64,CPI_Inflation_Clean[[#This Row],[Housing]])</f>
        <v>116.1</v>
      </c>
      <c r="AB63" s="1">
        <v>115.5</v>
      </c>
      <c r="AC63" s="5">
        <f t="shared" si="5"/>
        <v>231.6</v>
      </c>
      <c r="AD63" s="5">
        <f>AVERAGE(CPI_Inflation_Clean[[#This Row],[Housing Clean]:[Household goods and services]])</f>
        <v>115.8</v>
      </c>
      <c r="AE63" s="1">
        <v>112.3</v>
      </c>
      <c r="AF63" s="5">
        <f>AVERAGE(CPI_Inflation_Clean[[#This Row],[Health]])</f>
        <v>112.3</v>
      </c>
      <c r="AG63" s="1">
        <v>111.2</v>
      </c>
      <c r="AH63" s="5">
        <f>SUM(CPI_Inflation_Clean[[#This Row],[Transport and communication]])</f>
        <v>111.2</v>
      </c>
      <c r="AI63" s="1">
        <v>120</v>
      </c>
      <c r="AJ63" s="5">
        <f>SUM(CPI_Inflation_Clean[[#This Row],[Education]])</f>
        <v>120</v>
      </c>
      <c r="AK63" s="1">
        <v>124.3</v>
      </c>
      <c r="AL63" s="1">
        <v>110</v>
      </c>
      <c r="AM63" s="5">
        <f t="shared" si="2"/>
        <v>234.3</v>
      </c>
      <c r="AN63" s="1">
        <v>113.4</v>
      </c>
      <c r="AO63" s="1">
        <v>113.6</v>
      </c>
      <c r="AP63" s="5">
        <f t="shared" si="3"/>
        <v>113.5</v>
      </c>
      <c r="AQ63" s="1">
        <v>119.2</v>
      </c>
    </row>
    <row r="64" spans="1:43">
      <c r="A64" s="1" t="s">
        <v>33</v>
      </c>
      <c r="B64" s="1">
        <v>2014</v>
      </c>
      <c r="C64" s="1" t="s">
        <v>41</v>
      </c>
      <c r="D64" s="1" t="str">
        <f t="shared" si="0"/>
        <v>2014 September</v>
      </c>
      <c r="E64" s="1">
        <v>122.9</v>
      </c>
      <c r="F64" s="1">
        <v>123.5</v>
      </c>
      <c r="G64" s="1">
        <v>117.3</v>
      </c>
      <c r="H64" s="1">
        <v>122.7</v>
      </c>
      <c r="I64" s="1">
        <v>107.9</v>
      </c>
      <c r="J64" s="1">
        <v>127.3</v>
      </c>
      <c r="K64" s="1">
        <v>162.1</v>
      </c>
      <c r="L64" s="1">
        <v>115.6</v>
      </c>
      <c r="M64" s="1">
        <v>103.8</v>
      </c>
      <c r="N64" s="1">
        <v>117.6</v>
      </c>
      <c r="O64" s="1">
        <v>115.8</v>
      </c>
      <c r="P64" s="1">
        <v>123.8</v>
      </c>
      <c r="Q64" s="1">
        <v>125.8</v>
      </c>
      <c r="R64" s="5">
        <f t="shared" si="4"/>
        <v>1586.0999999999997</v>
      </c>
      <c r="S64" s="5">
        <f>AVERAGE(CPI_Inflation_Clean[[#This Row],[Cereals and products]:[Food and beverages]])</f>
        <v>122.00769230769228</v>
      </c>
      <c r="T64" s="1">
        <v>120.7</v>
      </c>
      <c r="U64" s="1">
        <v>117.2</v>
      </c>
      <c r="V64" s="1">
        <v>120.1</v>
      </c>
      <c r="W64" s="5">
        <f t="shared" si="1"/>
        <v>358</v>
      </c>
      <c r="X64">
        <v>116.1</v>
      </c>
      <c r="Y64" s="1">
        <v>114.3</v>
      </c>
      <c r="Z64" s="5">
        <f>SUM(CPI_Inflation_Clean[[#This Row],[Fuel and light]])</f>
        <v>114.3</v>
      </c>
      <c r="AA64" s="1">
        <f>IF(CPI_Inflation_Clean[[#This Row],[Housing]]="",X65,CPI_Inflation_Clean[[#This Row],[Housing]])</f>
        <v>116.1</v>
      </c>
      <c r="AB64" s="1">
        <v>116.1</v>
      </c>
      <c r="AC64" s="5">
        <f t="shared" si="5"/>
        <v>232.2</v>
      </c>
      <c r="AD64" s="5">
        <f>AVERAGE(CPI_Inflation_Clean[[#This Row],[Housing Clean]:[Household goods and services]])</f>
        <v>116.1</v>
      </c>
      <c r="AE64" s="1">
        <v>113.7</v>
      </c>
      <c r="AF64" s="5">
        <f>AVERAGE(CPI_Inflation_Clean[[#This Row],[Health]])</f>
        <v>113.7</v>
      </c>
      <c r="AG64" s="1">
        <v>112</v>
      </c>
      <c r="AH64" s="5">
        <f>SUM(CPI_Inflation_Clean[[#This Row],[Transport and communication]])</f>
        <v>112</v>
      </c>
      <c r="AI64" s="1">
        <v>118.6</v>
      </c>
      <c r="AJ64" s="5">
        <f>SUM(CPI_Inflation_Clean[[#This Row],[Education]])</f>
        <v>118.6</v>
      </c>
      <c r="AK64" s="1">
        <v>120.8</v>
      </c>
      <c r="AL64" s="1">
        <v>109.5</v>
      </c>
      <c r="AM64" s="5">
        <f t="shared" si="2"/>
        <v>230.3</v>
      </c>
      <c r="AN64" s="1">
        <v>113.1</v>
      </c>
      <c r="AO64" s="1">
        <v>113.7</v>
      </c>
      <c r="AP64" s="5">
        <f t="shared" si="3"/>
        <v>113.4</v>
      </c>
      <c r="AQ64" s="1">
        <v>120.1</v>
      </c>
    </row>
    <row r="65" spans="1:43">
      <c r="A65" s="1" t="s">
        <v>30</v>
      </c>
      <c r="B65" s="1">
        <v>2014</v>
      </c>
      <c r="C65" s="1" t="s">
        <v>42</v>
      </c>
      <c r="D65" s="1" t="str">
        <f t="shared" si="0"/>
        <v>2014 October</v>
      </c>
      <c r="E65" s="1">
        <v>122.6</v>
      </c>
      <c r="F65" s="1">
        <v>122.5</v>
      </c>
      <c r="G65" s="1">
        <v>118.3</v>
      </c>
      <c r="H65" s="1">
        <v>123.2</v>
      </c>
      <c r="I65" s="1">
        <v>110.5</v>
      </c>
      <c r="J65" s="1">
        <v>128.9</v>
      </c>
      <c r="K65" s="1">
        <v>155.30000000000001</v>
      </c>
      <c r="L65" s="1">
        <v>115.5</v>
      </c>
      <c r="M65" s="1">
        <v>104</v>
      </c>
      <c r="N65" s="1">
        <v>115.3</v>
      </c>
      <c r="O65" s="1">
        <v>116.8</v>
      </c>
      <c r="P65" s="1">
        <v>123.2</v>
      </c>
      <c r="Q65" s="1">
        <v>125.1</v>
      </c>
      <c r="R65" s="5">
        <f t="shared" si="4"/>
        <v>1581.1999999999998</v>
      </c>
      <c r="S65" s="5">
        <f>AVERAGE(CPI_Inflation_Clean[[#This Row],[Cereals and products]:[Food and beverages]])</f>
        <v>121.63076923076922</v>
      </c>
      <c r="T65" s="1">
        <v>122.7</v>
      </c>
      <c r="U65" s="1">
        <v>120.3</v>
      </c>
      <c r="V65" s="1">
        <v>122.3</v>
      </c>
      <c r="W65" s="5">
        <f t="shared" si="1"/>
        <v>365.3</v>
      </c>
      <c r="Y65" s="1">
        <v>116.4</v>
      </c>
      <c r="Z65" s="5">
        <f>SUM(CPI_Inflation_Clean[[#This Row],[Fuel and light]])</f>
        <v>116.4</v>
      </c>
      <c r="AA65" s="1">
        <f>IF(CPI_Inflation_Clean[[#This Row],[Housing]]="",X66,CPI_Inflation_Clean[[#This Row],[Housing]])</f>
        <v>116.7</v>
      </c>
      <c r="AB65" s="1">
        <v>117.5</v>
      </c>
      <c r="AC65" s="5">
        <f t="shared" si="5"/>
        <v>234.2</v>
      </c>
      <c r="AD65" s="5">
        <f>AVERAGE(CPI_Inflation_Clean[[#This Row],[Housing Clean]:[Household goods and services]])</f>
        <v>117.1</v>
      </c>
      <c r="AE65" s="1">
        <v>115.3</v>
      </c>
      <c r="AF65" s="5">
        <f>AVERAGE(CPI_Inflation_Clean[[#This Row],[Health]])</f>
        <v>115.3</v>
      </c>
      <c r="AG65" s="1">
        <v>112.6</v>
      </c>
      <c r="AH65" s="5">
        <f>SUM(CPI_Inflation_Clean[[#This Row],[Transport and communication]])</f>
        <v>112.6</v>
      </c>
      <c r="AI65" s="1">
        <v>116.9</v>
      </c>
      <c r="AJ65" s="5">
        <f>SUM(CPI_Inflation_Clean[[#This Row],[Education]])</f>
        <v>116.9</v>
      </c>
      <c r="AK65" s="1">
        <v>120</v>
      </c>
      <c r="AL65" s="1">
        <v>109.3</v>
      </c>
      <c r="AM65" s="5">
        <f t="shared" si="2"/>
        <v>229.3</v>
      </c>
      <c r="AN65" s="1">
        <v>113</v>
      </c>
      <c r="AO65" s="1">
        <v>114</v>
      </c>
      <c r="AP65" s="5">
        <f t="shared" si="3"/>
        <v>113.5</v>
      </c>
      <c r="AQ65" s="1">
        <v>121</v>
      </c>
    </row>
    <row r="66" spans="1:43">
      <c r="A66" s="1" t="s">
        <v>32</v>
      </c>
      <c r="B66" s="1">
        <v>2014</v>
      </c>
      <c r="C66" s="1" t="s">
        <v>42</v>
      </c>
      <c r="D66" s="1" t="str">
        <f t="shared" ref="D66:D129" si="6">CONCATENATE(B66," ",C66)</f>
        <v>2014 October</v>
      </c>
      <c r="E66" s="1">
        <v>124.6</v>
      </c>
      <c r="F66" s="1">
        <v>126.1</v>
      </c>
      <c r="G66" s="1">
        <v>117.8</v>
      </c>
      <c r="H66" s="1">
        <v>123.1</v>
      </c>
      <c r="I66" s="1">
        <v>103.5</v>
      </c>
      <c r="J66" s="1">
        <v>123.5</v>
      </c>
      <c r="K66" s="1">
        <v>159.6</v>
      </c>
      <c r="L66" s="1">
        <v>117.4</v>
      </c>
      <c r="M66" s="1">
        <v>101.2</v>
      </c>
      <c r="N66" s="1">
        <v>123.8</v>
      </c>
      <c r="O66" s="1">
        <v>115.2</v>
      </c>
      <c r="P66" s="1">
        <v>125.9</v>
      </c>
      <c r="Q66" s="1">
        <v>125.8</v>
      </c>
      <c r="R66" s="5">
        <f t="shared" ref="R66:R129" si="7">SUM(E66:Q66)</f>
        <v>1587.5</v>
      </c>
      <c r="S66" s="5">
        <f>AVERAGE(CPI_Inflation_Clean[[#This Row],[Cereals and products]:[Food and beverages]])</f>
        <v>122.11538461538461</v>
      </c>
      <c r="T66" s="1">
        <v>119.6</v>
      </c>
      <c r="U66" s="1">
        <v>114.9</v>
      </c>
      <c r="V66" s="1">
        <v>118.9</v>
      </c>
      <c r="W66" s="5">
        <f t="shared" ref="W66:W129" si="8">SUM(T66:V66)</f>
        <v>353.4</v>
      </c>
      <c r="X66">
        <v>116.7</v>
      </c>
      <c r="Y66" s="1">
        <v>112</v>
      </c>
      <c r="Z66" s="5">
        <f>SUM(CPI_Inflation_Clean[[#This Row],[Fuel and light]])</f>
        <v>112</v>
      </c>
      <c r="AA66" s="1">
        <f>IF(CPI_Inflation_Clean[[#This Row],[Housing]]="",X67,CPI_Inflation_Clean[[#This Row],[Housing]])</f>
        <v>116.7</v>
      </c>
      <c r="AB66" s="1">
        <v>115.8</v>
      </c>
      <c r="AC66" s="5">
        <f t="shared" ref="AC66:AC129" si="9">SUM(AA66:AB66)</f>
        <v>232.5</v>
      </c>
      <c r="AD66" s="5">
        <f>AVERAGE(CPI_Inflation_Clean[[#This Row],[Housing Clean]:[Household goods and services]])</f>
        <v>116.25</v>
      </c>
      <c r="AE66" s="1">
        <v>112.6</v>
      </c>
      <c r="AF66" s="5">
        <f>AVERAGE(CPI_Inflation_Clean[[#This Row],[Health]])</f>
        <v>112.6</v>
      </c>
      <c r="AG66" s="1">
        <v>111</v>
      </c>
      <c r="AH66" s="5">
        <f>SUM(CPI_Inflation_Clean[[#This Row],[Transport and communication]])</f>
        <v>111</v>
      </c>
      <c r="AI66" s="1">
        <v>120.2</v>
      </c>
      <c r="AJ66" s="5">
        <f>SUM(CPI_Inflation_Clean[[#This Row],[Education]])</f>
        <v>120.2</v>
      </c>
      <c r="AK66" s="1">
        <v>124.3</v>
      </c>
      <c r="AL66" s="1">
        <v>110.1</v>
      </c>
      <c r="AM66" s="5">
        <f t="shared" ref="AM66:AM129" si="10">SUM(AK66:AL66)</f>
        <v>234.39999999999998</v>
      </c>
      <c r="AN66" s="1">
        <v>113.6</v>
      </c>
      <c r="AO66" s="1">
        <v>113.7</v>
      </c>
      <c r="AP66" s="5">
        <f t="shared" ref="AP66:AP129" si="11">AVERAGE(AN66:AO66)</f>
        <v>113.65</v>
      </c>
      <c r="AQ66" s="1">
        <v>119.1</v>
      </c>
    </row>
    <row r="67" spans="1:43">
      <c r="A67" s="1" t="s">
        <v>33</v>
      </c>
      <c r="B67" s="1">
        <v>2014</v>
      </c>
      <c r="C67" s="1" t="s">
        <v>42</v>
      </c>
      <c r="D67" s="1" t="str">
        <f t="shared" si="6"/>
        <v>2014 October</v>
      </c>
      <c r="E67" s="1">
        <v>123.2</v>
      </c>
      <c r="F67" s="1">
        <v>123.8</v>
      </c>
      <c r="G67" s="1">
        <v>118.1</v>
      </c>
      <c r="H67" s="1">
        <v>123.2</v>
      </c>
      <c r="I67" s="1">
        <v>107.9</v>
      </c>
      <c r="J67" s="1">
        <v>126.4</v>
      </c>
      <c r="K67" s="1">
        <v>156.80000000000001</v>
      </c>
      <c r="L67" s="1">
        <v>116.1</v>
      </c>
      <c r="M67" s="1">
        <v>103.1</v>
      </c>
      <c r="N67" s="1">
        <v>118.1</v>
      </c>
      <c r="O67" s="1">
        <v>116.1</v>
      </c>
      <c r="P67" s="1">
        <v>124.5</v>
      </c>
      <c r="Q67" s="1">
        <v>125.4</v>
      </c>
      <c r="R67" s="5">
        <f t="shared" si="7"/>
        <v>1582.7</v>
      </c>
      <c r="S67" s="5">
        <f>AVERAGE(CPI_Inflation_Clean[[#This Row],[Cereals and products]:[Food and beverages]])</f>
        <v>121.74615384615385</v>
      </c>
      <c r="T67" s="1">
        <v>121.5</v>
      </c>
      <c r="U67" s="1">
        <v>118.1</v>
      </c>
      <c r="V67" s="1">
        <v>121</v>
      </c>
      <c r="W67" s="5">
        <f t="shared" si="8"/>
        <v>360.6</v>
      </c>
      <c r="X67">
        <v>116.7</v>
      </c>
      <c r="Y67" s="1">
        <v>114.7</v>
      </c>
      <c r="Z67" s="5">
        <f>SUM(CPI_Inflation_Clean[[#This Row],[Fuel and light]])</f>
        <v>114.7</v>
      </c>
      <c r="AA67" s="1">
        <f>IF(CPI_Inflation_Clean[[#This Row],[Housing]]="",X68,CPI_Inflation_Clean[[#This Row],[Housing]])</f>
        <v>116.7</v>
      </c>
      <c r="AB67" s="1">
        <v>116.7</v>
      </c>
      <c r="AC67" s="5">
        <f t="shared" si="9"/>
        <v>233.4</v>
      </c>
      <c r="AD67" s="5">
        <f>AVERAGE(CPI_Inflation_Clean[[#This Row],[Housing Clean]:[Household goods and services]])</f>
        <v>116.7</v>
      </c>
      <c r="AE67" s="1">
        <v>114.3</v>
      </c>
      <c r="AF67" s="5">
        <f>AVERAGE(CPI_Inflation_Clean[[#This Row],[Health]])</f>
        <v>114.3</v>
      </c>
      <c r="AG67" s="1">
        <v>111.8</v>
      </c>
      <c r="AH67" s="5">
        <f>SUM(CPI_Inflation_Clean[[#This Row],[Transport and communication]])</f>
        <v>111.8</v>
      </c>
      <c r="AI67" s="1">
        <v>118.8</v>
      </c>
      <c r="AJ67" s="5">
        <f>SUM(CPI_Inflation_Clean[[#This Row],[Education]])</f>
        <v>118.8</v>
      </c>
      <c r="AK67" s="1">
        <v>121.1</v>
      </c>
      <c r="AL67" s="1">
        <v>109.6</v>
      </c>
      <c r="AM67" s="5">
        <f t="shared" si="10"/>
        <v>230.7</v>
      </c>
      <c r="AN67" s="1">
        <v>113.3</v>
      </c>
      <c r="AO67" s="1">
        <v>113.9</v>
      </c>
      <c r="AP67" s="5">
        <f t="shared" si="11"/>
        <v>113.6</v>
      </c>
      <c r="AQ67" s="1">
        <v>120.1</v>
      </c>
    </row>
    <row r="68" spans="1:43">
      <c r="A68" s="1" t="s">
        <v>30</v>
      </c>
      <c r="B68" s="1">
        <v>2014</v>
      </c>
      <c r="C68" s="1" t="s">
        <v>44</v>
      </c>
      <c r="D68" s="1" t="str">
        <f t="shared" si="6"/>
        <v>2014 November</v>
      </c>
      <c r="E68" s="1">
        <v>122.7</v>
      </c>
      <c r="F68" s="1">
        <v>122.6</v>
      </c>
      <c r="G68" s="1">
        <v>119.9</v>
      </c>
      <c r="H68" s="1">
        <v>124</v>
      </c>
      <c r="I68" s="1">
        <v>110.5</v>
      </c>
      <c r="J68" s="1">
        <v>128.80000000000001</v>
      </c>
      <c r="K68" s="1">
        <v>152</v>
      </c>
      <c r="L68" s="1">
        <v>116.2</v>
      </c>
      <c r="M68" s="1">
        <v>103.3</v>
      </c>
      <c r="N68" s="1">
        <v>115.8</v>
      </c>
      <c r="O68" s="1">
        <v>116.8</v>
      </c>
      <c r="P68" s="1">
        <v>124.5</v>
      </c>
      <c r="Q68" s="1">
        <v>124.9</v>
      </c>
      <c r="R68" s="5">
        <f t="shared" si="7"/>
        <v>1582</v>
      </c>
      <c r="S68" s="5">
        <f>AVERAGE(CPI_Inflation_Clean[[#This Row],[Cereals and products]:[Food and beverages]])</f>
        <v>121.69230769230769</v>
      </c>
      <c r="T68" s="1">
        <v>123.3</v>
      </c>
      <c r="U68" s="1">
        <v>120.5</v>
      </c>
      <c r="V68" s="1">
        <v>122.9</v>
      </c>
      <c r="W68" s="5">
        <f t="shared" si="8"/>
        <v>366.70000000000005</v>
      </c>
      <c r="Y68" s="1">
        <v>117.3</v>
      </c>
      <c r="Z68" s="5">
        <f>SUM(CPI_Inflation_Clean[[#This Row],[Fuel and light]])</f>
        <v>117.3</v>
      </c>
      <c r="AA68" s="1">
        <f>IF(CPI_Inflation_Clean[[#This Row],[Housing]]="",X69,CPI_Inflation_Clean[[#This Row],[Housing]])</f>
        <v>117.1</v>
      </c>
      <c r="AB68" s="1">
        <v>118.1</v>
      </c>
      <c r="AC68" s="5">
        <f t="shared" si="9"/>
        <v>235.2</v>
      </c>
      <c r="AD68" s="5">
        <f>AVERAGE(CPI_Inflation_Clean[[#This Row],[Housing Clean]:[Household goods and services]])</f>
        <v>117.6</v>
      </c>
      <c r="AE68" s="1">
        <v>115.9</v>
      </c>
      <c r="AF68" s="5">
        <f>AVERAGE(CPI_Inflation_Clean[[#This Row],[Health]])</f>
        <v>115.9</v>
      </c>
      <c r="AG68" s="1">
        <v>112</v>
      </c>
      <c r="AH68" s="5">
        <f>SUM(CPI_Inflation_Clean[[#This Row],[Transport and communication]])</f>
        <v>112</v>
      </c>
      <c r="AI68" s="1">
        <v>117.2</v>
      </c>
      <c r="AJ68" s="5">
        <f>SUM(CPI_Inflation_Clean[[#This Row],[Education]])</f>
        <v>117.2</v>
      </c>
      <c r="AK68" s="1">
        <v>120.8</v>
      </c>
      <c r="AL68" s="1">
        <v>108.8</v>
      </c>
      <c r="AM68" s="5">
        <f t="shared" si="10"/>
        <v>229.6</v>
      </c>
      <c r="AN68" s="1">
        <v>113.3</v>
      </c>
      <c r="AO68" s="1">
        <v>114.1</v>
      </c>
      <c r="AP68" s="5">
        <f t="shared" si="11"/>
        <v>113.69999999999999</v>
      </c>
      <c r="AQ68" s="1">
        <v>121.1</v>
      </c>
    </row>
    <row r="69" spans="1:43">
      <c r="A69" s="1" t="s">
        <v>32</v>
      </c>
      <c r="B69" s="1">
        <v>2014</v>
      </c>
      <c r="C69" s="1" t="s">
        <v>44</v>
      </c>
      <c r="D69" s="1" t="str">
        <f t="shared" si="6"/>
        <v>2014 November</v>
      </c>
      <c r="E69" s="1">
        <v>124.5</v>
      </c>
      <c r="F69" s="1">
        <v>125.6</v>
      </c>
      <c r="G69" s="1">
        <v>122.7</v>
      </c>
      <c r="H69" s="1">
        <v>124.6</v>
      </c>
      <c r="I69" s="1">
        <v>103.2</v>
      </c>
      <c r="J69" s="1">
        <v>122.2</v>
      </c>
      <c r="K69" s="1">
        <v>153.19999999999999</v>
      </c>
      <c r="L69" s="1">
        <v>119.3</v>
      </c>
      <c r="M69" s="1">
        <v>99.8</v>
      </c>
      <c r="N69" s="1">
        <v>124.6</v>
      </c>
      <c r="O69" s="1">
        <v>115.8</v>
      </c>
      <c r="P69" s="1">
        <v>126.9</v>
      </c>
      <c r="Q69" s="1">
        <v>125.4</v>
      </c>
      <c r="R69" s="5">
        <f t="shared" si="7"/>
        <v>1587.8</v>
      </c>
      <c r="S69" s="5">
        <f>AVERAGE(CPI_Inflation_Clean[[#This Row],[Cereals and products]:[Food and beverages]])</f>
        <v>122.13846153846154</v>
      </c>
      <c r="T69" s="1">
        <v>120.3</v>
      </c>
      <c r="U69" s="1">
        <v>115.4</v>
      </c>
      <c r="V69" s="1">
        <v>119.5</v>
      </c>
      <c r="W69" s="5">
        <f t="shared" si="8"/>
        <v>355.2</v>
      </c>
      <c r="X69">
        <v>117.1</v>
      </c>
      <c r="Y69" s="1">
        <v>112.6</v>
      </c>
      <c r="Z69" s="5">
        <f>SUM(CPI_Inflation_Clean[[#This Row],[Fuel and light]])</f>
        <v>112.6</v>
      </c>
      <c r="AA69" s="1">
        <f>IF(CPI_Inflation_Clean[[#This Row],[Housing]]="",X70,CPI_Inflation_Clean[[#This Row],[Housing]])</f>
        <v>117.1</v>
      </c>
      <c r="AB69" s="1">
        <v>116.4</v>
      </c>
      <c r="AC69" s="5">
        <f t="shared" si="9"/>
        <v>233.5</v>
      </c>
      <c r="AD69" s="5">
        <f>AVERAGE(CPI_Inflation_Clean[[#This Row],[Housing Clean]:[Household goods and services]])</f>
        <v>116.75</v>
      </c>
      <c r="AE69" s="1">
        <v>113</v>
      </c>
      <c r="AF69" s="5">
        <f>AVERAGE(CPI_Inflation_Clean[[#This Row],[Health]])</f>
        <v>113</v>
      </c>
      <c r="AG69" s="1">
        <v>109.7</v>
      </c>
      <c r="AH69" s="5">
        <f>SUM(CPI_Inflation_Clean[[#This Row],[Transport and communication]])</f>
        <v>109.7</v>
      </c>
      <c r="AI69" s="1">
        <v>120.3</v>
      </c>
      <c r="AJ69" s="5">
        <f>SUM(CPI_Inflation_Clean[[#This Row],[Education]])</f>
        <v>120.3</v>
      </c>
      <c r="AK69" s="1">
        <v>125.8</v>
      </c>
      <c r="AL69" s="1">
        <v>109.6</v>
      </c>
      <c r="AM69" s="5">
        <f t="shared" si="10"/>
        <v>235.39999999999998</v>
      </c>
      <c r="AN69" s="1">
        <v>114</v>
      </c>
      <c r="AO69" s="1">
        <v>113.4</v>
      </c>
      <c r="AP69" s="5">
        <f t="shared" si="11"/>
        <v>113.7</v>
      </c>
      <c r="AQ69" s="1">
        <v>119</v>
      </c>
    </row>
    <row r="70" spans="1:43">
      <c r="A70" s="1" t="s">
        <v>33</v>
      </c>
      <c r="B70" s="1">
        <v>2014</v>
      </c>
      <c r="C70" s="1" t="s">
        <v>44</v>
      </c>
      <c r="D70" s="1" t="str">
        <f t="shared" si="6"/>
        <v>2014 November</v>
      </c>
      <c r="E70" s="1">
        <v>123.3</v>
      </c>
      <c r="F70" s="1">
        <v>123.7</v>
      </c>
      <c r="G70" s="1">
        <v>121</v>
      </c>
      <c r="H70" s="1">
        <v>124.2</v>
      </c>
      <c r="I70" s="1">
        <v>107.8</v>
      </c>
      <c r="J70" s="1">
        <v>125.7</v>
      </c>
      <c r="K70" s="1">
        <v>152.4</v>
      </c>
      <c r="L70" s="1">
        <v>117.2</v>
      </c>
      <c r="M70" s="1">
        <v>102.1</v>
      </c>
      <c r="N70" s="1">
        <v>118.7</v>
      </c>
      <c r="O70" s="1">
        <v>116.4</v>
      </c>
      <c r="P70" s="1">
        <v>125.6</v>
      </c>
      <c r="Q70" s="1">
        <v>125.1</v>
      </c>
      <c r="R70" s="5">
        <f t="shared" si="7"/>
        <v>1583.2</v>
      </c>
      <c r="S70" s="5">
        <f>AVERAGE(CPI_Inflation_Clean[[#This Row],[Cereals and products]:[Food and beverages]])</f>
        <v>121.78461538461539</v>
      </c>
      <c r="T70" s="1">
        <v>122.1</v>
      </c>
      <c r="U70" s="1">
        <v>118.4</v>
      </c>
      <c r="V70" s="1">
        <v>121.6</v>
      </c>
      <c r="W70" s="5">
        <f t="shared" si="8"/>
        <v>362.1</v>
      </c>
      <c r="X70">
        <v>117.1</v>
      </c>
      <c r="Y70" s="1">
        <v>115.5</v>
      </c>
      <c r="Z70" s="5">
        <f>SUM(CPI_Inflation_Clean[[#This Row],[Fuel and light]])</f>
        <v>115.5</v>
      </c>
      <c r="AA70" s="1">
        <f>IF(CPI_Inflation_Clean[[#This Row],[Housing]]="",X71,CPI_Inflation_Clean[[#This Row],[Housing]])</f>
        <v>117.1</v>
      </c>
      <c r="AB70" s="1">
        <v>117.3</v>
      </c>
      <c r="AC70" s="5">
        <f t="shared" si="9"/>
        <v>234.39999999999998</v>
      </c>
      <c r="AD70" s="5">
        <f>AVERAGE(CPI_Inflation_Clean[[#This Row],[Housing Clean]:[Household goods and services]])</f>
        <v>117.19999999999999</v>
      </c>
      <c r="AE70" s="1">
        <v>114.8</v>
      </c>
      <c r="AF70" s="5">
        <f>AVERAGE(CPI_Inflation_Clean[[#This Row],[Health]])</f>
        <v>114.8</v>
      </c>
      <c r="AG70" s="1">
        <v>110.8</v>
      </c>
      <c r="AH70" s="5">
        <f>SUM(CPI_Inflation_Clean[[#This Row],[Transport and communication]])</f>
        <v>110.8</v>
      </c>
      <c r="AI70" s="1">
        <v>119</v>
      </c>
      <c r="AJ70" s="5">
        <f>SUM(CPI_Inflation_Clean[[#This Row],[Education]])</f>
        <v>119</v>
      </c>
      <c r="AK70" s="1">
        <v>122.1</v>
      </c>
      <c r="AL70" s="1">
        <v>109.1</v>
      </c>
      <c r="AM70" s="5">
        <f t="shared" si="10"/>
        <v>231.2</v>
      </c>
      <c r="AN70" s="1">
        <v>113.7</v>
      </c>
      <c r="AO70" s="1">
        <v>113.8</v>
      </c>
      <c r="AP70" s="5">
        <f t="shared" si="11"/>
        <v>113.75</v>
      </c>
      <c r="AQ70" s="1">
        <v>120.1</v>
      </c>
    </row>
    <row r="71" spans="1:43">
      <c r="A71" s="1" t="s">
        <v>30</v>
      </c>
      <c r="B71" s="1">
        <v>2014</v>
      </c>
      <c r="C71" s="1" t="s">
        <v>45</v>
      </c>
      <c r="D71" s="1" t="str">
        <f t="shared" si="6"/>
        <v>2014 December</v>
      </c>
      <c r="E71" s="1">
        <v>122.4</v>
      </c>
      <c r="F71" s="1">
        <v>122.4</v>
      </c>
      <c r="G71" s="1">
        <v>121.8</v>
      </c>
      <c r="H71" s="1">
        <v>124.2</v>
      </c>
      <c r="I71" s="1">
        <v>110.2</v>
      </c>
      <c r="J71" s="1">
        <v>128.6</v>
      </c>
      <c r="K71" s="1">
        <v>140.30000000000001</v>
      </c>
      <c r="L71" s="1">
        <v>116.3</v>
      </c>
      <c r="M71" s="1">
        <v>102</v>
      </c>
      <c r="N71" s="1">
        <v>116</v>
      </c>
      <c r="O71" s="1">
        <v>117.3</v>
      </c>
      <c r="P71" s="1">
        <v>124.8</v>
      </c>
      <c r="Q71" s="1">
        <v>123.3</v>
      </c>
      <c r="R71" s="5">
        <f t="shared" si="7"/>
        <v>1569.6</v>
      </c>
      <c r="S71" s="5">
        <f>AVERAGE(CPI_Inflation_Clean[[#This Row],[Cereals and products]:[Food and beverages]])</f>
        <v>120.73846153846154</v>
      </c>
      <c r="T71" s="1">
        <v>123.8</v>
      </c>
      <c r="U71" s="1">
        <v>120.6</v>
      </c>
      <c r="V71" s="1">
        <v>123.3</v>
      </c>
      <c r="W71" s="5">
        <f t="shared" si="8"/>
        <v>367.7</v>
      </c>
      <c r="Y71" s="1">
        <v>117.4</v>
      </c>
      <c r="Z71" s="5">
        <f>SUM(CPI_Inflation_Clean[[#This Row],[Fuel and light]])</f>
        <v>117.4</v>
      </c>
      <c r="AA71" s="1">
        <f>IF(CPI_Inflation_Clean[[#This Row],[Housing]]="",X72,CPI_Inflation_Clean[[#This Row],[Housing]])</f>
        <v>116.5</v>
      </c>
      <c r="AB71" s="1">
        <v>118.2</v>
      </c>
      <c r="AC71" s="5">
        <f t="shared" si="9"/>
        <v>234.7</v>
      </c>
      <c r="AD71" s="5">
        <f>AVERAGE(CPI_Inflation_Clean[[#This Row],[Housing Clean]:[Household goods and services]])</f>
        <v>117.35</v>
      </c>
      <c r="AE71" s="1">
        <v>116.2</v>
      </c>
      <c r="AF71" s="5">
        <f>AVERAGE(CPI_Inflation_Clean[[#This Row],[Health]])</f>
        <v>116.2</v>
      </c>
      <c r="AG71" s="1">
        <v>111.5</v>
      </c>
      <c r="AH71" s="5">
        <f>SUM(CPI_Inflation_Clean[[#This Row],[Transport and communication]])</f>
        <v>111.5</v>
      </c>
      <c r="AI71" s="1">
        <v>117.7</v>
      </c>
      <c r="AJ71" s="5">
        <f>SUM(CPI_Inflation_Clean[[#This Row],[Education]])</f>
        <v>117.7</v>
      </c>
      <c r="AK71" s="1">
        <v>121.7</v>
      </c>
      <c r="AL71" s="1">
        <v>109.4</v>
      </c>
      <c r="AM71" s="5">
        <f t="shared" si="10"/>
        <v>231.10000000000002</v>
      </c>
      <c r="AN71" s="1">
        <v>113.3</v>
      </c>
      <c r="AO71" s="1">
        <v>114.2</v>
      </c>
      <c r="AP71" s="5">
        <f t="shared" si="11"/>
        <v>113.75</v>
      </c>
      <c r="AQ71" s="1">
        <v>120.3</v>
      </c>
    </row>
    <row r="72" spans="1:43">
      <c r="A72" s="1" t="s">
        <v>32</v>
      </c>
      <c r="B72" s="1">
        <v>2014</v>
      </c>
      <c r="C72" s="1" t="s">
        <v>45</v>
      </c>
      <c r="D72" s="1" t="str">
        <f t="shared" si="6"/>
        <v>2014 December</v>
      </c>
      <c r="E72" s="1">
        <v>124</v>
      </c>
      <c r="F72" s="1">
        <v>124.7</v>
      </c>
      <c r="G72" s="1">
        <v>126.3</v>
      </c>
      <c r="H72" s="1">
        <v>124.9</v>
      </c>
      <c r="I72" s="1">
        <v>103</v>
      </c>
      <c r="J72" s="1">
        <v>122.3</v>
      </c>
      <c r="K72" s="1">
        <v>141</v>
      </c>
      <c r="L72" s="1">
        <v>120.1</v>
      </c>
      <c r="M72" s="1">
        <v>97.8</v>
      </c>
      <c r="N72" s="1">
        <v>125.4</v>
      </c>
      <c r="O72" s="1">
        <v>116.1</v>
      </c>
      <c r="P72" s="1">
        <v>127.6</v>
      </c>
      <c r="Q72" s="1">
        <v>124</v>
      </c>
      <c r="R72" s="5">
        <f t="shared" si="7"/>
        <v>1577.1999999999998</v>
      </c>
      <c r="S72" s="5">
        <f>AVERAGE(CPI_Inflation_Clean[[#This Row],[Cereals and products]:[Food and beverages]])</f>
        <v>121.32307692307691</v>
      </c>
      <c r="T72" s="1">
        <v>120.7</v>
      </c>
      <c r="U72" s="1">
        <v>115.8</v>
      </c>
      <c r="V72" s="1">
        <v>120</v>
      </c>
      <c r="W72" s="5">
        <f t="shared" si="8"/>
        <v>356.5</v>
      </c>
      <c r="X72">
        <v>116.5</v>
      </c>
      <c r="Y72" s="1">
        <v>113</v>
      </c>
      <c r="Z72" s="5">
        <f>SUM(CPI_Inflation_Clean[[#This Row],[Fuel and light]])</f>
        <v>113</v>
      </c>
      <c r="AA72" s="1">
        <f>IF(CPI_Inflation_Clean[[#This Row],[Housing]]="",X73,CPI_Inflation_Clean[[#This Row],[Housing]])</f>
        <v>116.5</v>
      </c>
      <c r="AB72" s="1">
        <v>116.8</v>
      </c>
      <c r="AC72" s="5">
        <f t="shared" si="9"/>
        <v>233.3</v>
      </c>
      <c r="AD72" s="5">
        <f>AVERAGE(CPI_Inflation_Clean[[#This Row],[Housing Clean]:[Household goods and services]])</f>
        <v>116.65</v>
      </c>
      <c r="AE72" s="1">
        <v>113.2</v>
      </c>
      <c r="AF72" s="5">
        <f>AVERAGE(CPI_Inflation_Clean[[#This Row],[Health]])</f>
        <v>113.2</v>
      </c>
      <c r="AG72" s="1">
        <v>108.8</v>
      </c>
      <c r="AH72" s="5">
        <f>SUM(CPI_Inflation_Clean[[#This Row],[Transport and communication]])</f>
        <v>108.8</v>
      </c>
      <c r="AI72" s="1">
        <v>120.7</v>
      </c>
      <c r="AJ72" s="5">
        <f>SUM(CPI_Inflation_Clean[[#This Row],[Education]])</f>
        <v>120.7</v>
      </c>
      <c r="AK72" s="1">
        <v>126.4</v>
      </c>
      <c r="AL72" s="1">
        <v>110.4</v>
      </c>
      <c r="AM72" s="5">
        <f t="shared" si="10"/>
        <v>236.8</v>
      </c>
      <c r="AN72" s="1">
        <v>114.3</v>
      </c>
      <c r="AO72" s="1">
        <v>113.4</v>
      </c>
      <c r="AP72" s="5">
        <f t="shared" si="11"/>
        <v>113.85</v>
      </c>
      <c r="AQ72" s="1">
        <v>118.4</v>
      </c>
    </row>
    <row r="73" spans="1:43">
      <c r="A73" s="1" t="s">
        <v>33</v>
      </c>
      <c r="B73" s="1">
        <v>2014</v>
      </c>
      <c r="C73" s="1" t="s">
        <v>45</v>
      </c>
      <c r="D73" s="1" t="str">
        <f t="shared" si="6"/>
        <v>2014 December</v>
      </c>
      <c r="E73" s="1">
        <v>122.9</v>
      </c>
      <c r="F73" s="1">
        <v>123.2</v>
      </c>
      <c r="G73" s="1">
        <v>123.5</v>
      </c>
      <c r="H73" s="1">
        <v>124.5</v>
      </c>
      <c r="I73" s="1">
        <v>107.6</v>
      </c>
      <c r="J73" s="1">
        <v>125.7</v>
      </c>
      <c r="K73" s="1">
        <v>140.5</v>
      </c>
      <c r="L73" s="1">
        <v>117.6</v>
      </c>
      <c r="M73" s="1">
        <v>100.6</v>
      </c>
      <c r="N73" s="1">
        <v>119.1</v>
      </c>
      <c r="O73" s="1">
        <v>116.8</v>
      </c>
      <c r="P73" s="1">
        <v>126.1</v>
      </c>
      <c r="Q73" s="1">
        <v>123.6</v>
      </c>
      <c r="R73" s="5">
        <f t="shared" si="7"/>
        <v>1571.6999999999998</v>
      </c>
      <c r="S73" s="5">
        <f>AVERAGE(CPI_Inflation_Clean[[#This Row],[Cereals and products]:[Food and beverages]])</f>
        <v>120.89999999999999</v>
      </c>
      <c r="T73" s="1">
        <v>122.6</v>
      </c>
      <c r="U73" s="1">
        <v>118.6</v>
      </c>
      <c r="V73" s="1">
        <v>122</v>
      </c>
      <c r="W73" s="5">
        <f t="shared" si="8"/>
        <v>363.2</v>
      </c>
      <c r="X73">
        <v>116.5</v>
      </c>
      <c r="Y73" s="1">
        <v>115.7</v>
      </c>
      <c r="Z73" s="5">
        <f>SUM(CPI_Inflation_Clean[[#This Row],[Fuel and light]])</f>
        <v>115.7</v>
      </c>
      <c r="AA73" s="1">
        <f>IF(CPI_Inflation_Clean[[#This Row],[Housing]]="",X74,CPI_Inflation_Clean[[#This Row],[Housing]])</f>
        <v>116.5</v>
      </c>
      <c r="AB73" s="1">
        <v>117.5</v>
      </c>
      <c r="AC73" s="5">
        <f t="shared" si="9"/>
        <v>234</v>
      </c>
      <c r="AD73" s="5">
        <f>AVERAGE(CPI_Inflation_Clean[[#This Row],[Housing Clean]:[Household goods and services]])</f>
        <v>117</v>
      </c>
      <c r="AE73" s="1">
        <v>115.1</v>
      </c>
      <c r="AF73" s="5">
        <f>AVERAGE(CPI_Inflation_Clean[[#This Row],[Health]])</f>
        <v>115.1</v>
      </c>
      <c r="AG73" s="1">
        <v>110.1</v>
      </c>
      <c r="AH73" s="5">
        <f>SUM(CPI_Inflation_Clean[[#This Row],[Transport and communication]])</f>
        <v>110.1</v>
      </c>
      <c r="AI73" s="1">
        <v>119.5</v>
      </c>
      <c r="AJ73" s="5">
        <f>SUM(CPI_Inflation_Clean[[#This Row],[Education]])</f>
        <v>119.5</v>
      </c>
      <c r="AK73" s="1">
        <v>123</v>
      </c>
      <c r="AL73" s="1">
        <v>109.8</v>
      </c>
      <c r="AM73" s="5">
        <f t="shared" si="10"/>
        <v>232.8</v>
      </c>
      <c r="AN73" s="1">
        <v>113.9</v>
      </c>
      <c r="AO73" s="1">
        <v>113.8</v>
      </c>
      <c r="AP73" s="5">
        <f t="shared" si="11"/>
        <v>113.85</v>
      </c>
      <c r="AQ73" s="1">
        <v>119.4</v>
      </c>
    </row>
    <row r="74" spans="1:43">
      <c r="A74" s="1" t="s">
        <v>30</v>
      </c>
      <c r="B74" s="1">
        <v>2015</v>
      </c>
      <c r="C74" s="1" t="s">
        <v>31</v>
      </c>
      <c r="D74" s="1" t="str">
        <f t="shared" si="6"/>
        <v>2015 January</v>
      </c>
      <c r="E74" s="1">
        <v>123.1</v>
      </c>
      <c r="F74" s="1">
        <v>123.1</v>
      </c>
      <c r="G74" s="1">
        <v>122.1</v>
      </c>
      <c r="H74" s="1">
        <v>124.9</v>
      </c>
      <c r="I74" s="1">
        <v>111</v>
      </c>
      <c r="J74" s="1">
        <v>130.4</v>
      </c>
      <c r="K74" s="1">
        <v>132.30000000000001</v>
      </c>
      <c r="L74" s="1">
        <v>117.2</v>
      </c>
      <c r="M74" s="1">
        <v>100.5</v>
      </c>
      <c r="N74" s="1">
        <v>117.2</v>
      </c>
      <c r="O74" s="1">
        <v>117.9</v>
      </c>
      <c r="P74" s="1">
        <v>125.6</v>
      </c>
      <c r="Q74" s="1">
        <v>122.8</v>
      </c>
      <c r="R74" s="5">
        <f t="shared" si="7"/>
        <v>1568.1</v>
      </c>
      <c r="S74" s="5">
        <f>AVERAGE(CPI_Inflation_Clean[[#This Row],[Cereals and products]:[Food and beverages]])</f>
        <v>120.62307692307692</v>
      </c>
      <c r="T74" s="1">
        <v>124.4</v>
      </c>
      <c r="U74" s="1">
        <v>121.6</v>
      </c>
      <c r="V74" s="1">
        <v>124</v>
      </c>
      <c r="W74" s="5">
        <f t="shared" si="8"/>
        <v>370</v>
      </c>
      <c r="Y74" s="1">
        <v>118.4</v>
      </c>
      <c r="Z74" s="5">
        <f>SUM(CPI_Inflation_Clean[[#This Row],[Fuel and light]])</f>
        <v>118.4</v>
      </c>
      <c r="AA74" s="1">
        <f>IF(CPI_Inflation_Clean[[#This Row],[Housing]]="",X75,CPI_Inflation_Clean[[#This Row],[Housing]])</f>
        <v>117.3</v>
      </c>
      <c r="AB74" s="1">
        <v>118.9</v>
      </c>
      <c r="AC74" s="5">
        <f t="shared" si="9"/>
        <v>236.2</v>
      </c>
      <c r="AD74" s="5">
        <f>AVERAGE(CPI_Inflation_Clean[[#This Row],[Housing Clean]:[Household goods and services]])</f>
        <v>118.1</v>
      </c>
      <c r="AE74" s="1">
        <v>116.6</v>
      </c>
      <c r="AF74" s="5">
        <f>AVERAGE(CPI_Inflation_Clean[[#This Row],[Health]])</f>
        <v>116.6</v>
      </c>
      <c r="AG74" s="1">
        <v>111</v>
      </c>
      <c r="AH74" s="5">
        <f>SUM(CPI_Inflation_Clean[[#This Row],[Transport and communication]])</f>
        <v>111</v>
      </c>
      <c r="AI74" s="1">
        <v>118.2</v>
      </c>
      <c r="AJ74" s="5">
        <f>SUM(CPI_Inflation_Clean[[#This Row],[Education]])</f>
        <v>118.2</v>
      </c>
      <c r="AK74" s="1">
        <v>122.7</v>
      </c>
      <c r="AL74" s="1">
        <v>110.2</v>
      </c>
      <c r="AM74" s="5">
        <f t="shared" si="10"/>
        <v>232.9</v>
      </c>
      <c r="AN74" s="1">
        <v>114</v>
      </c>
      <c r="AO74" s="1">
        <v>114.5</v>
      </c>
      <c r="AP74" s="5">
        <f t="shared" si="11"/>
        <v>114.25</v>
      </c>
      <c r="AQ74" s="1">
        <v>120.3</v>
      </c>
    </row>
    <row r="75" spans="1:43">
      <c r="A75" s="1" t="s">
        <v>32</v>
      </c>
      <c r="B75" s="1">
        <v>2015</v>
      </c>
      <c r="C75" s="1" t="s">
        <v>31</v>
      </c>
      <c r="D75" s="1" t="str">
        <f t="shared" si="6"/>
        <v>2015 January</v>
      </c>
      <c r="E75" s="1">
        <v>124</v>
      </c>
      <c r="F75" s="1">
        <v>125.5</v>
      </c>
      <c r="G75" s="1">
        <v>126.6</v>
      </c>
      <c r="H75" s="1">
        <v>125.2</v>
      </c>
      <c r="I75" s="1">
        <v>104.3</v>
      </c>
      <c r="J75" s="1">
        <v>121.3</v>
      </c>
      <c r="K75" s="1">
        <v>134.4</v>
      </c>
      <c r="L75" s="1">
        <v>122.9</v>
      </c>
      <c r="M75" s="1">
        <v>96.1</v>
      </c>
      <c r="N75" s="1">
        <v>126.6</v>
      </c>
      <c r="O75" s="1">
        <v>116.5</v>
      </c>
      <c r="P75" s="1">
        <v>128</v>
      </c>
      <c r="Q75" s="1">
        <v>123.5</v>
      </c>
      <c r="R75" s="5">
        <f t="shared" si="7"/>
        <v>1574.8999999999999</v>
      </c>
      <c r="S75" s="5">
        <f>AVERAGE(CPI_Inflation_Clean[[#This Row],[Cereals and products]:[Food and beverages]])</f>
        <v>121.14615384615384</v>
      </c>
      <c r="T75" s="1">
        <v>121</v>
      </c>
      <c r="U75" s="1">
        <v>116.1</v>
      </c>
      <c r="V75" s="1">
        <v>120.2</v>
      </c>
      <c r="W75" s="5">
        <f t="shared" si="8"/>
        <v>357.3</v>
      </c>
      <c r="X75">
        <v>117.3</v>
      </c>
      <c r="Y75" s="1">
        <v>113.4</v>
      </c>
      <c r="Z75" s="5">
        <f>SUM(CPI_Inflation_Clean[[#This Row],[Fuel and light]])</f>
        <v>113.4</v>
      </c>
      <c r="AA75" s="1">
        <f>IF(CPI_Inflation_Clean[[#This Row],[Housing]]="",X76,CPI_Inflation_Clean[[#This Row],[Housing]])</f>
        <v>117.3</v>
      </c>
      <c r="AB75" s="1">
        <v>117.2</v>
      </c>
      <c r="AC75" s="5">
        <f t="shared" si="9"/>
        <v>234.5</v>
      </c>
      <c r="AD75" s="5">
        <f>AVERAGE(CPI_Inflation_Clean[[#This Row],[Housing Clean]:[Household goods and services]])</f>
        <v>117.25</v>
      </c>
      <c r="AE75" s="1">
        <v>113.7</v>
      </c>
      <c r="AF75" s="5">
        <f>AVERAGE(CPI_Inflation_Clean[[#This Row],[Health]])</f>
        <v>113.7</v>
      </c>
      <c r="AG75" s="1">
        <v>107.9</v>
      </c>
      <c r="AH75" s="5">
        <f>SUM(CPI_Inflation_Clean[[#This Row],[Transport and communication]])</f>
        <v>107.9</v>
      </c>
      <c r="AI75" s="1">
        <v>120.8</v>
      </c>
      <c r="AJ75" s="5">
        <f>SUM(CPI_Inflation_Clean[[#This Row],[Education]])</f>
        <v>120.8</v>
      </c>
      <c r="AK75" s="1">
        <v>127.4</v>
      </c>
      <c r="AL75" s="1">
        <v>111.4</v>
      </c>
      <c r="AM75" s="5">
        <f t="shared" si="10"/>
        <v>238.8</v>
      </c>
      <c r="AN75" s="1">
        <v>114.6</v>
      </c>
      <c r="AO75" s="1">
        <v>113.4</v>
      </c>
      <c r="AP75" s="5">
        <f t="shared" si="11"/>
        <v>114</v>
      </c>
      <c r="AQ75" s="1">
        <v>118.5</v>
      </c>
    </row>
    <row r="76" spans="1:43">
      <c r="A76" s="1" t="s">
        <v>33</v>
      </c>
      <c r="B76" s="1">
        <v>2015</v>
      </c>
      <c r="C76" s="1" t="s">
        <v>31</v>
      </c>
      <c r="D76" s="1" t="str">
        <f t="shared" si="6"/>
        <v>2015 January</v>
      </c>
      <c r="E76" s="1">
        <v>123.4</v>
      </c>
      <c r="F76" s="1">
        <v>123.9</v>
      </c>
      <c r="G76" s="1">
        <v>123.8</v>
      </c>
      <c r="H76" s="1">
        <v>125</v>
      </c>
      <c r="I76" s="1">
        <v>108.5</v>
      </c>
      <c r="J76" s="1">
        <v>126.2</v>
      </c>
      <c r="K76" s="1">
        <v>133</v>
      </c>
      <c r="L76" s="1">
        <v>119.1</v>
      </c>
      <c r="M76" s="1">
        <v>99</v>
      </c>
      <c r="N76" s="1">
        <v>120.3</v>
      </c>
      <c r="O76" s="1">
        <v>117.3</v>
      </c>
      <c r="P76" s="1">
        <v>126.7</v>
      </c>
      <c r="Q76" s="1">
        <v>123.1</v>
      </c>
      <c r="R76" s="5">
        <f t="shared" si="7"/>
        <v>1569.3</v>
      </c>
      <c r="S76" s="5">
        <f>AVERAGE(CPI_Inflation_Clean[[#This Row],[Cereals and products]:[Food and beverages]])</f>
        <v>120.71538461538461</v>
      </c>
      <c r="T76" s="1">
        <v>123.1</v>
      </c>
      <c r="U76" s="1">
        <v>119.3</v>
      </c>
      <c r="V76" s="1">
        <v>122.5</v>
      </c>
      <c r="W76" s="5">
        <f t="shared" si="8"/>
        <v>364.9</v>
      </c>
      <c r="X76">
        <v>117.3</v>
      </c>
      <c r="Y76" s="1">
        <v>116.5</v>
      </c>
      <c r="Z76" s="5">
        <f>SUM(CPI_Inflation_Clean[[#This Row],[Fuel and light]])</f>
        <v>116.5</v>
      </c>
      <c r="AA76" s="1">
        <f>IF(CPI_Inflation_Clean[[#This Row],[Housing]]="",X77,CPI_Inflation_Clean[[#This Row],[Housing]])</f>
        <v>117.3</v>
      </c>
      <c r="AB76" s="1">
        <v>118.1</v>
      </c>
      <c r="AC76" s="5">
        <f t="shared" si="9"/>
        <v>235.39999999999998</v>
      </c>
      <c r="AD76" s="5">
        <f>AVERAGE(CPI_Inflation_Clean[[#This Row],[Housing Clean]:[Household goods and services]])</f>
        <v>117.69999999999999</v>
      </c>
      <c r="AE76" s="1">
        <v>115.5</v>
      </c>
      <c r="AF76" s="5">
        <f>AVERAGE(CPI_Inflation_Clean[[#This Row],[Health]])</f>
        <v>115.5</v>
      </c>
      <c r="AG76" s="1">
        <v>109.4</v>
      </c>
      <c r="AH76" s="5">
        <f>SUM(CPI_Inflation_Clean[[#This Row],[Transport and communication]])</f>
        <v>109.4</v>
      </c>
      <c r="AI76" s="1">
        <v>119.7</v>
      </c>
      <c r="AJ76" s="5">
        <f>SUM(CPI_Inflation_Clean[[#This Row],[Education]])</f>
        <v>119.7</v>
      </c>
      <c r="AK76" s="1">
        <v>124</v>
      </c>
      <c r="AL76" s="1">
        <v>110.7</v>
      </c>
      <c r="AM76" s="5">
        <f t="shared" si="10"/>
        <v>234.7</v>
      </c>
      <c r="AN76" s="1">
        <v>114.3</v>
      </c>
      <c r="AO76" s="1">
        <v>114</v>
      </c>
      <c r="AP76" s="5">
        <f t="shared" si="11"/>
        <v>114.15</v>
      </c>
      <c r="AQ76" s="1">
        <v>119.5</v>
      </c>
    </row>
    <row r="77" spans="1:43">
      <c r="A77" s="1" t="s">
        <v>30</v>
      </c>
      <c r="B77" s="1">
        <v>2015</v>
      </c>
      <c r="C77" s="1" t="s">
        <v>34</v>
      </c>
      <c r="D77" s="1" t="str">
        <f t="shared" si="6"/>
        <v>2015 February</v>
      </c>
      <c r="E77" s="1">
        <v>123.4</v>
      </c>
      <c r="F77" s="1">
        <v>124.4</v>
      </c>
      <c r="G77" s="1">
        <v>122.1</v>
      </c>
      <c r="H77" s="1">
        <v>125.8</v>
      </c>
      <c r="I77" s="1">
        <v>111.5</v>
      </c>
      <c r="J77" s="1">
        <v>129.4</v>
      </c>
      <c r="K77" s="1">
        <v>128.19999999999999</v>
      </c>
      <c r="L77" s="1">
        <v>118.8</v>
      </c>
      <c r="M77" s="1">
        <v>100</v>
      </c>
      <c r="N77" s="1">
        <v>118.6</v>
      </c>
      <c r="O77" s="1">
        <v>118.8</v>
      </c>
      <c r="P77" s="1">
        <v>126.8</v>
      </c>
      <c r="Q77" s="1">
        <v>122.8</v>
      </c>
      <c r="R77" s="5">
        <f t="shared" si="7"/>
        <v>1570.5999999999997</v>
      </c>
      <c r="S77" s="5">
        <f>AVERAGE(CPI_Inflation_Clean[[#This Row],[Cereals and products]:[Food and beverages]])</f>
        <v>120.81538461538459</v>
      </c>
      <c r="T77" s="1">
        <v>125.4</v>
      </c>
      <c r="U77" s="1">
        <v>122.7</v>
      </c>
      <c r="V77" s="1">
        <v>125</v>
      </c>
      <c r="W77" s="5">
        <f t="shared" si="8"/>
        <v>373.1</v>
      </c>
      <c r="Y77" s="1">
        <v>120</v>
      </c>
      <c r="Z77" s="5">
        <f>SUM(CPI_Inflation_Clean[[#This Row],[Fuel and light]])</f>
        <v>120</v>
      </c>
      <c r="AA77" s="1">
        <f>IF(CPI_Inflation_Clean[[#This Row],[Housing]]="",X78,CPI_Inflation_Clean[[#This Row],[Housing]])</f>
        <v>118.1</v>
      </c>
      <c r="AB77" s="1">
        <v>119.6</v>
      </c>
      <c r="AC77" s="5">
        <f t="shared" si="9"/>
        <v>237.7</v>
      </c>
      <c r="AD77" s="5">
        <f>AVERAGE(CPI_Inflation_Clean[[#This Row],[Housing Clean]:[Household goods and services]])</f>
        <v>118.85</v>
      </c>
      <c r="AE77" s="1">
        <v>117.7</v>
      </c>
      <c r="AF77" s="5">
        <f>AVERAGE(CPI_Inflation_Clean[[#This Row],[Health]])</f>
        <v>117.7</v>
      </c>
      <c r="AG77" s="1">
        <v>110.9</v>
      </c>
      <c r="AH77" s="5">
        <f>SUM(CPI_Inflation_Clean[[#This Row],[Transport and communication]])</f>
        <v>110.9</v>
      </c>
      <c r="AI77" s="1">
        <v>118.7</v>
      </c>
      <c r="AJ77" s="5">
        <f>SUM(CPI_Inflation_Clean[[#This Row],[Education]])</f>
        <v>118.7</v>
      </c>
      <c r="AK77" s="1">
        <v>124.2</v>
      </c>
      <c r="AL77" s="1">
        <v>110.8</v>
      </c>
      <c r="AM77" s="5">
        <f t="shared" si="10"/>
        <v>235</v>
      </c>
      <c r="AN77" s="1">
        <v>114.8</v>
      </c>
      <c r="AO77" s="1">
        <v>115</v>
      </c>
      <c r="AP77" s="5">
        <f t="shared" si="11"/>
        <v>114.9</v>
      </c>
      <c r="AQ77" s="1">
        <v>120.6</v>
      </c>
    </row>
    <row r="78" spans="1:43">
      <c r="A78" s="1" t="s">
        <v>32</v>
      </c>
      <c r="B78" s="1">
        <v>2015</v>
      </c>
      <c r="C78" s="1" t="s">
        <v>34</v>
      </c>
      <c r="D78" s="1" t="str">
        <f t="shared" si="6"/>
        <v>2015 February</v>
      </c>
      <c r="E78" s="1">
        <v>124.3</v>
      </c>
      <c r="F78" s="1">
        <v>126.5</v>
      </c>
      <c r="G78" s="1">
        <v>119.5</v>
      </c>
      <c r="H78" s="1">
        <v>125.6</v>
      </c>
      <c r="I78" s="1">
        <v>104.9</v>
      </c>
      <c r="J78" s="1">
        <v>121.6</v>
      </c>
      <c r="K78" s="1">
        <v>131.80000000000001</v>
      </c>
      <c r="L78" s="1">
        <v>125.1</v>
      </c>
      <c r="M78" s="1">
        <v>95</v>
      </c>
      <c r="N78" s="1">
        <v>127.7</v>
      </c>
      <c r="O78" s="1">
        <v>116.8</v>
      </c>
      <c r="P78" s="1">
        <v>128.6</v>
      </c>
      <c r="Q78" s="1">
        <v>123.7</v>
      </c>
      <c r="R78" s="5">
        <f t="shared" si="7"/>
        <v>1571.1000000000001</v>
      </c>
      <c r="S78" s="5">
        <f>AVERAGE(CPI_Inflation_Clean[[#This Row],[Cereals and products]:[Food and beverages]])</f>
        <v>120.85384615384616</v>
      </c>
      <c r="T78" s="1">
        <v>121.3</v>
      </c>
      <c r="U78" s="1">
        <v>116.5</v>
      </c>
      <c r="V78" s="1">
        <v>120.6</v>
      </c>
      <c r="W78" s="5">
        <f t="shared" si="8"/>
        <v>358.4</v>
      </c>
      <c r="X78">
        <v>118.1</v>
      </c>
      <c r="Y78" s="1">
        <v>114</v>
      </c>
      <c r="Z78" s="5">
        <f>SUM(CPI_Inflation_Clean[[#This Row],[Fuel and light]])</f>
        <v>114</v>
      </c>
      <c r="AA78" s="1">
        <f>IF(CPI_Inflation_Clean[[#This Row],[Housing]]="",X79,CPI_Inflation_Clean[[#This Row],[Housing]])</f>
        <v>118.1</v>
      </c>
      <c r="AB78" s="1">
        <v>117.7</v>
      </c>
      <c r="AC78" s="5">
        <f t="shared" si="9"/>
        <v>235.8</v>
      </c>
      <c r="AD78" s="5">
        <f>AVERAGE(CPI_Inflation_Clean[[#This Row],[Housing Clean]:[Household goods and services]])</f>
        <v>117.9</v>
      </c>
      <c r="AE78" s="1">
        <v>114.1</v>
      </c>
      <c r="AF78" s="5">
        <f>AVERAGE(CPI_Inflation_Clean[[#This Row],[Health]])</f>
        <v>114.1</v>
      </c>
      <c r="AG78" s="1">
        <v>106.8</v>
      </c>
      <c r="AH78" s="5">
        <f>SUM(CPI_Inflation_Clean[[#This Row],[Transport and communication]])</f>
        <v>106.8</v>
      </c>
      <c r="AI78" s="1">
        <v>120.4</v>
      </c>
      <c r="AJ78" s="5">
        <f>SUM(CPI_Inflation_Clean[[#This Row],[Education]])</f>
        <v>120.4</v>
      </c>
      <c r="AK78" s="1">
        <v>128.1</v>
      </c>
      <c r="AL78" s="1">
        <v>111.7</v>
      </c>
      <c r="AM78" s="5">
        <f t="shared" si="10"/>
        <v>239.8</v>
      </c>
      <c r="AN78" s="1">
        <v>114.9</v>
      </c>
      <c r="AO78" s="1">
        <v>113.2</v>
      </c>
      <c r="AP78" s="5">
        <f t="shared" si="11"/>
        <v>114.05000000000001</v>
      </c>
      <c r="AQ78" s="1">
        <v>118.7</v>
      </c>
    </row>
    <row r="79" spans="1:43">
      <c r="A79" s="1" t="s">
        <v>33</v>
      </c>
      <c r="B79" s="1">
        <v>2015</v>
      </c>
      <c r="C79" s="1" t="s">
        <v>34</v>
      </c>
      <c r="D79" s="1" t="str">
        <f t="shared" si="6"/>
        <v>2015 February</v>
      </c>
      <c r="E79" s="1">
        <v>123.7</v>
      </c>
      <c r="F79" s="1">
        <v>125.1</v>
      </c>
      <c r="G79" s="1">
        <v>121.1</v>
      </c>
      <c r="H79" s="1">
        <v>125.7</v>
      </c>
      <c r="I79" s="1">
        <v>109.1</v>
      </c>
      <c r="J79" s="1">
        <v>125.8</v>
      </c>
      <c r="K79" s="1">
        <v>129.4</v>
      </c>
      <c r="L79" s="1">
        <v>120.9</v>
      </c>
      <c r="M79" s="1">
        <v>98.3</v>
      </c>
      <c r="N79" s="1">
        <v>121.6</v>
      </c>
      <c r="O79" s="1">
        <v>118</v>
      </c>
      <c r="P79" s="1">
        <v>127.6</v>
      </c>
      <c r="Q79" s="1">
        <v>123.1</v>
      </c>
      <c r="R79" s="5">
        <f t="shared" si="7"/>
        <v>1569.3999999999996</v>
      </c>
      <c r="S79" s="5">
        <f>AVERAGE(CPI_Inflation_Clean[[#This Row],[Cereals and products]:[Food and beverages]])</f>
        <v>120.72307692307689</v>
      </c>
      <c r="T79" s="1">
        <v>123.8</v>
      </c>
      <c r="U79" s="1">
        <v>120.1</v>
      </c>
      <c r="V79" s="1">
        <v>123.3</v>
      </c>
      <c r="W79" s="5">
        <f t="shared" si="8"/>
        <v>367.2</v>
      </c>
      <c r="X79">
        <v>118.1</v>
      </c>
      <c r="Y79" s="1">
        <v>117.7</v>
      </c>
      <c r="Z79" s="5">
        <f>SUM(CPI_Inflation_Clean[[#This Row],[Fuel and light]])</f>
        <v>117.7</v>
      </c>
      <c r="AA79" s="1">
        <f>IF(CPI_Inflation_Clean[[#This Row],[Housing]]="",X80,CPI_Inflation_Clean[[#This Row],[Housing]])</f>
        <v>118.1</v>
      </c>
      <c r="AB79" s="1">
        <v>118.7</v>
      </c>
      <c r="AC79" s="5">
        <f t="shared" si="9"/>
        <v>236.8</v>
      </c>
      <c r="AD79" s="5">
        <f>AVERAGE(CPI_Inflation_Clean[[#This Row],[Housing Clean]:[Household goods and services]])</f>
        <v>118.4</v>
      </c>
      <c r="AE79" s="1">
        <v>116.3</v>
      </c>
      <c r="AF79" s="5">
        <f>AVERAGE(CPI_Inflation_Clean[[#This Row],[Health]])</f>
        <v>116.3</v>
      </c>
      <c r="AG79" s="1">
        <v>108.7</v>
      </c>
      <c r="AH79" s="5">
        <f>SUM(CPI_Inflation_Clean[[#This Row],[Transport and communication]])</f>
        <v>108.7</v>
      </c>
      <c r="AI79" s="1">
        <v>119.7</v>
      </c>
      <c r="AJ79" s="5">
        <f>SUM(CPI_Inflation_Clean[[#This Row],[Education]])</f>
        <v>119.7</v>
      </c>
      <c r="AK79" s="1">
        <v>125.2</v>
      </c>
      <c r="AL79" s="1">
        <v>111.2</v>
      </c>
      <c r="AM79" s="5">
        <f t="shared" si="10"/>
        <v>236.4</v>
      </c>
      <c r="AN79" s="1">
        <v>114.9</v>
      </c>
      <c r="AO79" s="1">
        <v>114.1</v>
      </c>
      <c r="AP79" s="5">
        <f t="shared" si="11"/>
        <v>114.5</v>
      </c>
      <c r="AQ79" s="1">
        <v>119.7</v>
      </c>
    </row>
    <row r="80" spans="1:43">
      <c r="A80" s="1" t="s">
        <v>30</v>
      </c>
      <c r="B80" s="1">
        <v>2015</v>
      </c>
      <c r="C80" s="1" t="s">
        <v>35</v>
      </c>
      <c r="D80" s="1" t="str">
        <f t="shared" si="6"/>
        <v>2015 March</v>
      </c>
      <c r="E80" s="1">
        <v>123.3</v>
      </c>
      <c r="F80" s="1">
        <v>124.7</v>
      </c>
      <c r="G80" s="1">
        <v>118.9</v>
      </c>
      <c r="H80" s="1">
        <v>126</v>
      </c>
      <c r="I80" s="1">
        <v>111.8</v>
      </c>
      <c r="J80" s="1">
        <v>130.9</v>
      </c>
      <c r="K80" s="1">
        <v>128</v>
      </c>
      <c r="L80" s="1">
        <v>119.9</v>
      </c>
      <c r="M80" s="1">
        <v>98.9</v>
      </c>
      <c r="N80" s="1">
        <v>119.4</v>
      </c>
      <c r="O80" s="1">
        <v>118.9</v>
      </c>
      <c r="P80" s="1">
        <v>127.7</v>
      </c>
      <c r="Q80" s="1">
        <v>123.1</v>
      </c>
      <c r="R80" s="5">
        <f t="shared" si="7"/>
        <v>1571.5</v>
      </c>
      <c r="S80" s="5">
        <f>AVERAGE(CPI_Inflation_Clean[[#This Row],[Cereals and products]:[Food and beverages]])</f>
        <v>120.88461538461539</v>
      </c>
      <c r="T80" s="1">
        <v>126</v>
      </c>
      <c r="U80" s="1">
        <v>122.9</v>
      </c>
      <c r="V80" s="1">
        <v>125.5</v>
      </c>
      <c r="W80" s="5">
        <f t="shared" si="8"/>
        <v>374.4</v>
      </c>
      <c r="Y80" s="1">
        <v>120.6</v>
      </c>
      <c r="Z80" s="5">
        <f>SUM(CPI_Inflation_Clean[[#This Row],[Fuel and light]])</f>
        <v>120.6</v>
      </c>
      <c r="AA80" s="1">
        <f>IF(CPI_Inflation_Clean[[#This Row],[Housing]]="",X81,CPI_Inflation_Clean[[#This Row],[Housing]])</f>
        <v>118.6</v>
      </c>
      <c r="AB80" s="1">
        <v>120.2</v>
      </c>
      <c r="AC80" s="5">
        <f t="shared" si="9"/>
        <v>238.8</v>
      </c>
      <c r="AD80" s="5">
        <f>AVERAGE(CPI_Inflation_Clean[[#This Row],[Housing Clean]:[Household goods and services]])</f>
        <v>119.4</v>
      </c>
      <c r="AE80" s="1">
        <v>118.2</v>
      </c>
      <c r="AF80" s="5">
        <f>AVERAGE(CPI_Inflation_Clean[[#This Row],[Health]])</f>
        <v>118.2</v>
      </c>
      <c r="AG80" s="1">
        <v>111.6</v>
      </c>
      <c r="AH80" s="5">
        <f>SUM(CPI_Inflation_Clean[[#This Row],[Transport and communication]])</f>
        <v>111.6</v>
      </c>
      <c r="AI80" s="1">
        <v>119.4</v>
      </c>
      <c r="AJ80" s="5">
        <f>SUM(CPI_Inflation_Clean[[#This Row],[Education]])</f>
        <v>119.4</v>
      </c>
      <c r="AK80" s="1">
        <v>124.7</v>
      </c>
      <c r="AL80" s="1">
        <v>110.8</v>
      </c>
      <c r="AM80" s="5">
        <f t="shared" si="10"/>
        <v>235.5</v>
      </c>
      <c r="AN80" s="1">
        <v>115.5</v>
      </c>
      <c r="AO80" s="1">
        <v>115.5</v>
      </c>
      <c r="AP80" s="5">
        <f t="shared" si="11"/>
        <v>115.5</v>
      </c>
      <c r="AQ80" s="1">
        <v>121.1</v>
      </c>
    </row>
    <row r="81" spans="1:43">
      <c r="A81" s="1" t="s">
        <v>32</v>
      </c>
      <c r="B81" s="1">
        <v>2015</v>
      </c>
      <c r="C81" s="1" t="s">
        <v>35</v>
      </c>
      <c r="D81" s="1" t="str">
        <f t="shared" si="6"/>
        <v>2015 March</v>
      </c>
      <c r="E81" s="1">
        <v>124</v>
      </c>
      <c r="F81" s="1">
        <v>126.7</v>
      </c>
      <c r="G81" s="1">
        <v>113.5</v>
      </c>
      <c r="H81" s="1">
        <v>125.9</v>
      </c>
      <c r="I81" s="1">
        <v>104.8</v>
      </c>
      <c r="J81" s="1">
        <v>123.8</v>
      </c>
      <c r="K81" s="1">
        <v>131.4</v>
      </c>
      <c r="L81" s="1">
        <v>127.2</v>
      </c>
      <c r="M81" s="1">
        <v>93.2</v>
      </c>
      <c r="N81" s="1">
        <v>127.4</v>
      </c>
      <c r="O81" s="1">
        <v>117</v>
      </c>
      <c r="P81" s="1">
        <v>129.19999999999999</v>
      </c>
      <c r="Q81" s="1">
        <v>123.9</v>
      </c>
      <c r="R81" s="5">
        <f t="shared" si="7"/>
        <v>1568.0000000000002</v>
      </c>
      <c r="S81" s="5">
        <f>AVERAGE(CPI_Inflation_Clean[[#This Row],[Cereals and products]:[Food and beverages]])</f>
        <v>120.61538461538463</v>
      </c>
      <c r="T81" s="1">
        <v>121.7</v>
      </c>
      <c r="U81" s="1">
        <v>116.9</v>
      </c>
      <c r="V81" s="1">
        <v>120.9</v>
      </c>
      <c r="W81" s="5">
        <f t="shared" si="8"/>
        <v>359.5</v>
      </c>
      <c r="X81">
        <v>118.6</v>
      </c>
      <c r="Y81" s="1">
        <v>114.4</v>
      </c>
      <c r="Z81" s="5">
        <f>SUM(CPI_Inflation_Clean[[#This Row],[Fuel and light]])</f>
        <v>114.4</v>
      </c>
      <c r="AA81" s="1">
        <f>IF(CPI_Inflation_Clean[[#This Row],[Housing]]="",X82,CPI_Inflation_Clean[[#This Row],[Housing]])</f>
        <v>118.6</v>
      </c>
      <c r="AB81" s="1">
        <v>118</v>
      </c>
      <c r="AC81" s="5">
        <f t="shared" si="9"/>
        <v>236.6</v>
      </c>
      <c r="AD81" s="5">
        <f>AVERAGE(CPI_Inflation_Clean[[#This Row],[Housing Clean]:[Household goods and services]])</f>
        <v>118.3</v>
      </c>
      <c r="AE81" s="1">
        <v>114.3</v>
      </c>
      <c r="AF81" s="5">
        <f>AVERAGE(CPI_Inflation_Clean[[#This Row],[Health]])</f>
        <v>114.3</v>
      </c>
      <c r="AG81" s="1">
        <v>108.4</v>
      </c>
      <c r="AH81" s="5">
        <f>SUM(CPI_Inflation_Clean[[#This Row],[Transport and communication]])</f>
        <v>108.4</v>
      </c>
      <c r="AI81" s="1">
        <v>120.6</v>
      </c>
      <c r="AJ81" s="5">
        <f>SUM(CPI_Inflation_Clean[[#This Row],[Education]])</f>
        <v>120.6</v>
      </c>
      <c r="AK81" s="1">
        <v>128.80000000000001</v>
      </c>
      <c r="AL81" s="1">
        <v>111.3</v>
      </c>
      <c r="AM81" s="5">
        <f t="shared" si="10"/>
        <v>240.10000000000002</v>
      </c>
      <c r="AN81" s="1">
        <v>115.4</v>
      </c>
      <c r="AO81" s="1">
        <v>113.8</v>
      </c>
      <c r="AP81" s="5">
        <f t="shared" si="11"/>
        <v>114.6</v>
      </c>
      <c r="AQ81" s="1">
        <v>119.1</v>
      </c>
    </row>
    <row r="82" spans="1:43">
      <c r="A82" s="1" t="s">
        <v>33</v>
      </c>
      <c r="B82" s="1">
        <v>2015</v>
      </c>
      <c r="C82" s="1" t="s">
        <v>35</v>
      </c>
      <c r="D82" s="1" t="str">
        <f t="shared" si="6"/>
        <v>2015 March</v>
      </c>
      <c r="E82" s="1">
        <v>123.5</v>
      </c>
      <c r="F82" s="1">
        <v>125.4</v>
      </c>
      <c r="G82" s="1">
        <v>116.8</v>
      </c>
      <c r="H82" s="1">
        <v>126</v>
      </c>
      <c r="I82" s="1">
        <v>109.2</v>
      </c>
      <c r="J82" s="1">
        <v>127.6</v>
      </c>
      <c r="K82" s="1">
        <v>129.19999999999999</v>
      </c>
      <c r="L82" s="1">
        <v>122.4</v>
      </c>
      <c r="M82" s="1">
        <v>97</v>
      </c>
      <c r="N82" s="1">
        <v>122.1</v>
      </c>
      <c r="O82" s="1">
        <v>118.1</v>
      </c>
      <c r="P82" s="1">
        <v>128.4</v>
      </c>
      <c r="Q82" s="1">
        <v>123.4</v>
      </c>
      <c r="R82" s="5">
        <f t="shared" si="7"/>
        <v>1569.1</v>
      </c>
      <c r="S82" s="5">
        <f>AVERAGE(CPI_Inflation_Clean[[#This Row],[Cereals and products]:[Food and beverages]])</f>
        <v>120.69999999999999</v>
      </c>
      <c r="T82" s="1">
        <v>124.3</v>
      </c>
      <c r="U82" s="1">
        <v>120.4</v>
      </c>
      <c r="V82" s="1">
        <v>123.7</v>
      </c>
      <c r="W82" s="5">
        <f t="shared" si="8"/>
        <v>368.4</v>
      </c>
      <c r="X82">
        <v>118.6</v>
      </c>
      <c r="Y82" s="1">
        <v>118.3</v>
      </c>
      <c r="Z82" s="5">
        <f>SUM(CPI_Inflation_Clean[[#This Row],[Fuel and light]])</f>
        <v>118.3</v>
      </c>
      <c r="AA82" s="1">
        <f>IF(CPI_Inflation_Clean[[#This Row],[Housing]]="",X83,CPI_Inflation_Clean[[#This Row],[Housing]])</f>
        <v>118.6</v>
      </c>
      <c r="AB82" s="1">
        <v>119.2</v>
      </c>
      <c r="AC82" s="5">
        <f t="shared" si="9"/>
        <v>237.8</v>
      </c>
      <c r="AD82" s="5">
        <f>AVERAGE(CPI_Inflation_Clean[[#This Row],[Housing Clean]:[Household goods and services]])</f>
        <v>118.9</v>
      </c>
      <c r="AE82" s="1">
        <v>116.7</v>
      </c>
      <c r="AF82" s="5">
        <f>AVERAGE(CPI_Inflation_Clean[[#This Row],[Health]])</f>
        <v>116.7</v>
      </c>
      <c r="AG82" s="1">
        <v>109.9</v>
      </c>
      <c r="AH82" s="5">
        <f>SUM(CPI_Inflation_Clean[[#This Row],[Transport and communication]])</f>
        <v>109.9</v>
      </c>
      <c r="AI82" s="1">
        <v>120.1</v>
      </c>
      <c r="AJ82" s="5">
        <f>SUM(CPI_Inflation_Clean[[#This Row],[Education]])</f>
        <v>120.1</v>
      </c>
      <c r="AK82" s="1">
        <v>125.8</v>
      </c>
      <c r="AL82" s="1">
        <v>111</v>
      </c>
      <c r="AM82" s="5">
        <f t="shared" si="10"/>
        <v>236.8</v>
      </c>
      <c r="AN82" s="1">
        <v>115.4</v>
      </c>
      <c r="AO82" s="1">
        <v>114.7</v>
      </c>
      <c r="AP82" s="5">
        <f t="shared" si="11"/>
        <v>115.05000000000001</v>
      </c>
      <c r="AQ82" s="1">
        <v>120.2</v>
      </c>
    </row>
    <row r="83" spans="1:43">
      <c r="A83" s="1" t="s">
        <v>30</v>
      </c>
      <c r="B83" s="1">
        <v>2015</v>
      </c>
      <c r="C83" s="1" t="s">
        <v>36</v>
      </c>
      <c r="D83" s="1" t="str">
        <f t="shared" si="6"/>
        <v>2015 April</v>
      </c>
      <c r="E83" s="1">
        <v>123.3</v>
      </c>
      <c r="F83" s="1">
        <v>125.5</v>
      </c>
      <c r="G83" s="1">
        <v>117.2</v>
      </c>
      <c r="H83" s="1">
        <v>126.8</v>
      </c>
      <c r="I83" s="1">
        <v>111.9</v>
      </c>
      <c r="J83" s="1">
        <v>134.19999999999999</v>
      </c>
      <c r="K83" s="1">
        <v>127.5</v>
      </c>
      <c r="L83" s="1">
        <v>121.5</v>
      </c>
      <c r="M83" s="1">
        <v>97.8</v>
      </c>
      <c r="N83" s="1">
        <v>119.8</v>
      </c>
      <c r="O83" s="1">
        <v>119.4</v>
      </c>
      <c r="P83" s="1">
        <v>128.69999999999999</v>
      </c>
      <c r="Q83" s="1">
        <v>123.6</v>
      </c>
      <c r="R83" s="5">
        <f t="shared" si="7"/>
        <v>1577.2</v>
      </c>
      <c r="S83" s="5">
        <f>AVERAGE(CPI_Inflation_Clean[[#This Row],[Cereals and products]:[Food and beverages]])</f>
        <v>121.32307692307693</v>
      </c>
      <c r="T83" s="1">
        <v>126.4</v>
      </c>
      <c r="U83" s="1">
        <v>123.3</v>
      </c>
      <c r="V83" s="1">
        <v>126</v>
      </c>
      <c r="W83" s="5">
        <f t="shared" si="8"/>
        <v>375.7</v>
      </c>
      <c r="Y83" s="1">
        <v>121.2</v>
      </c>
      <c r="Z83" s="5">
        <f>SUM(CPI_Inflation_Clean[[#This Row],[Fuel and light]])</f>
        <v>121.2</v>
      </c>
      <c r="AA83" s="1">
        <f>IF(CPI_Inflation_Clean[[#This Row],[Housing]]="",X84,CPI_Inflation_Clean[[#This Row],[Housing]])</f>
        <v>119.2</v>
      </c>
      <c r="AB83" s="1">
        <v>120.9</v>
      </c>
      <c r="AC83" s="5">
        <f t="shared" si="9"/>
        <v>240.10000000000002</v>
      </c>
      <c r="AD83" s="5">
        <f>AVERAGE(CPI_Inflation_Clean[[#This Row],[Housing Clean]:[Household goods and services]])</f>
        <v>120.05000000000001</v>
      </c>
      <c r="AE83" s="1">
        <v>118.6</v>
      </c>
      <c r="AF83" s="5">
        <f>AVERAGE(CPI_Inflation_Clean[[#This Row],[Health]])</f>
        <v>118.6</v>
      </c>
      <c r="AG83" s="1">
        <v>111.9</v>
      </c>
      <c r="AH83" s="5">
        <f>SUM(CPI_Inflation_Clean[[#This Row],[Transport and communication]])</f>
        <v>111.9</v>
      </c>
      <c r="AI83" s="1">
        <v>119.9</v>
      </c>
      <c r="AJ83" s="5">
        <f>SUM(CPI_Inflation_Clean[[#This Row],[Education]])</f>
        <v>119.9</v>
      </c>
      <c r="AK83" s="1">
        <v>125.7</v>
      </c>
      <c r="AL83" s="1">
        <v>111.6</v>
      </c>
      <c r="AM83" s="5">
        <f t="shared" si="10"/>
        <v>237.3</v>
      </c>
      <c r="AN83" s="1">
        <v>116.2</v>
      </c>
      <c r="AO83" s="1">
        <v>116</v>
      </c>
      <c r="AP83" s="5">
        <f t="shared" si="11"/>
        <v>116.1</v>
      </c>
      <c r="AQ83" s="1">
        <v>121.5</v>
      </c>
    </row>
    <row r="84" spans="1:43">
      <c r="A84" s="1" t="s">
        <v>32</v>
      </c>
      <c r="B84" s="1">
        <v>2015</v>
      </c>
      <c r="C84" s="1" t="s">
        <v>36</v>
      </c>
      <c r="D84" s="1" t="str">
        <f t="shared" si="6"/>
        <v>2015 April</v>
      </c>
      <c r="E84" s="1">
        <v>123.8</v>
      </c>
      <c r="F84" s="1">
        <v>128.19999999999999</v>
      </c>
      <c r="G84" s="1">
        <v>110</v>
      </c>
      <c r="H84" s="1">
        <v>126.3</v>
      </c>
      <c r="I84" s="1">
        <v>104.5</v>
      </c>
      <c r="J84" s="1">
        <v>130.6</v>
      </c>
      <c r="K84" s="1">
        <v>130.80000000000001</v>
      </c>
      <c r="L84" s="1">
        <v>131.30000000000001</v>
      </c>
      <c r="M84" s="1">
        <v>91.6</v>
      </c>
      <c r="N84" s="1">
        <v>127.7</v>
      </c>
      <c r="O84" s="1">
        <v>117.2</v>
      </c>
      <c r="P84" s="1">
        <v>129.5</v>
      </c>
      <c r="Q84" s="1">
        <v>124.6</v>
      </c>
      <c r="R84" s="5">
        <f t="shared" si="7"/>
        <v>1576.1</v>
      </c>
      <c r="S84" s="5">
        <f>AVERAGE(CPI_Inflation_Clean[[#This Row],[Cereals and products]:[Food and beverages]])</f>
        <v>121.23846153846154</v>
      </c>
      <c r="T84" s="1">
        <v>122.1</v>
      </c>
      <c r="U84" s="1">
        <v>117.2</v>
      </c>
      <c r="V84" s="1">
        <v>121.3</v>
      </c>
      <c r="W84" s="5">
        <f t="shared" si="8"/>
        <v>360.6</v>
      </c>
      <c r="X84">
        <v>119.2</v>
      </c>
      <c r="Y84" s="1">
        <v>114.7</v>
      </c>
      <c r="Z84" s="5">
        <f>SUM(CPI_Inflation_Clean[[#This Row],[Fuel and light]])</f>
        <v>114.7</v>
      </c>
      <c r="AA84" s="1">
        <f>IF(CPI_Inflation_Clean[[#This Row],[Housing]]="",X85,CPI_Inflation_Clean[[#This Row],[Housing]])</f>
        <v>119.2</v>
      </c>
      <c r="AB84" s="1">
        <v>118.4</v>
      </c>
      <c r="AC84" s="5">
        <f t="shared" si="9"/>
        <v>237.60000000000002</v>
      </c>
      <c r="AD84" s="5">
        <f>AVERAGE(CPI_Inflation_Clean[[#This Row],[Housing Clean]:[Household goods and services]])</f>
        <v>118.80000000000001</v>
      </c>
      <c r="AE84" s="1">
        <v>114.6</v>
      </c>
      <c r="AF84" s="5">
        <f>AVERAGE(CPI_Inflation_Clean[[#This Row],[Health]])</f>
        <v>114.6</v>
      </c>
      <c r="AG84" s="1">
        <v>108.4</v>
      </c>
      <c r="AH84" s="5">
        <f>SUM(CPI_Inflation_Clean[[#This Row],[Transport and communication]])</f>
        <v>108.4</v>
      </c>
      <c r="AI84" s="1">
        <v>121.7</v>
      </c>
      <c r="AJ84" s="5">
        <f>SUM(CPI_Inflation_Clean[[#This Row],[Education]])</f>
        <v>121.7</v>
      </c>
      <c r="AK84" s="1">
        <v>130.1</v>
      </c>
      <c r="AL84" s="1">
        <v>111.8</v>
      </c>
      <c r="AM84" s="5">
        <f t="shared" si="10"/>
        <v>241.89999999999998</v>
      </c>
      <c r="AN84" s="1">
        <v>115.6</v>
      </c>
      <c r="AO84" s="1">
        <v>114.2</v>
      </c>
      <c r="AP84" s="5">
        <f t="shared" si="11"/>
        <v>114.9</v>
      </c>
      <c r="AQ84" s="1">
        <v>119.7</v>
      </c>
    </row>
    <row r="85" spans="1:43">
      <c r="A85" s="1" t="s">
        <v>33</v>
      </c>
      <c r="B85" s="1">
        <v>2015</v>
      </c>
      <c r="C85" s="1" t="s">
        <v>36</v>
      </c>
      <c r="D85" s="1" t="str">
        <f t="shared" si="6"/>
        <v>2015 April</v>
      </c>
      <c r="E85" s="1">
        <v>123.5</v>
      </c>
      <c r="F85" s="1">
        <v>126.4</v>
      </c>
      <c r="G85" s="1">
        <v>114.4</v>
      </c>
      <c r="H85" s="1">
        <v>126.6</v>
      </c>
      <c r="I85" s="1">
        <v>109.2</v>
      </c>
      <c r="J85" s="1">
        <v>132.5</v>
      </c>
      <c r="K85" s="1">
        <v>128.6</v>
      </c>
      <c r="L85" s="1">
        <v>124.8</v>
      </c>
      <c r="M85" s="1">
        <v>95.7</v>
      </c>
      <c r="N85" s="1">
        <v>122.4</v>
      </c>
      <c r="O85" s="1">
        <v>118.5</v>
      </c>
      <c r="P85" s="1">
        <v>129.1</v>
      </c>
      <c r="Q85" s="1">
        <v>124</v>
      </c>
      <c r="R85" s="5">
        <f t="shared" si="7"/>
        <v>1575.7</v>
      </c>
      <c r="S85" s="5">
        <f>AVERAGE(CPI_Inflation_Clean[[#This Row],[Cereals and products]:[Food and beverages]])</f>
        <v>121.20769230769231</v>
      </c>
      <c r="T85" s="1">
        <v>124.7</v>
      </c>
      <c r="U85" s="1">
        <v>120.8</v>
      </c>
      <c r="V85" s="1">
        <v>124.1</v>
      </c>
      <c r="W85" s="5">
        <f t="shared" si="8"/>
        <v>369.6</v>
      </c>
      <c r="X85">
        <v>119.2</v>
      </c>
      <c r="Y85" s="1">
        <v>118.7</v>
      </c>
      <c r="Z85" s="5">
        <f>SUM(CPI_Inflation_Clean[[#This Row],[Fuel and light]])</f>
        <v>118.7</v>
      </c>
      <c r="AA85" s="1">
        <f>IF(CPI_Inflation_Clean[[#This Row],[Housing]]="",X86,CPI_Inflation_Clean[[#This Row],[Housing]])</f>
        <v>119.2</v>
      </c>
      <c r="AB85" s="1">
        <v>119.7</v>
      </c>
      <c r="AC85" s="5">
        <f t="shared" si="9"/>
        <v>238.9</v>
      </c>
      <c r="AD85" s="5">
        <f>AVERAGE(CPI_Inflation_Clean[[#This Row],[Housing Clean]:[Household goods and services]])</f>
        <v>119.45</v>
      </c>
      <c r="AE85" s="1">
        <v>117.1</v>
      </c>
      <c r="AF85" s="5">
        <f>AVERAGE(CPI_Inflation_Clean[[#This Row],[Health]])</f>
        <v>117.1</v>
      </c>
      <c r="AG85" s="1">
        <v>110.1</v>
      </c>
      <c r="AH85" s="5">
        <f>SUM(CPI_Inflation_Clean[[#This Row],[Transport and communication]])</f>
        <v>110.1</v>
      </c>
      <c r="AI85" s="1">
        <v>121</v>
      </c>
      <c r="AJ85" s="5">
        <f>SUM(CPI_Inflation_Clean[[#This Row],[Education]])</f>
        <v>121</v>
      </c>
      <c r="AK85" s="1">
        <v>126.9</v>
      </c>
      <c r="AL85" s="1">
        <v>111.7</v>
      </c>
      <c r="AM85" s="5">
        <f t="shared" si="10"/>
        <v>238.60000000000002</v>
      </c>
      <c r="AN85" s="1">
        <v>115.9</v>
      </c>
      <c r="AO85" s="1">
        <v>115.1</v>
      </c>
      <c r="AP85" s="5">
        <f t="shared" si="11"/>
        <v>115.5</v>
      </c>
      <c r="AQ85" s="1">
        <v>120.7</v>
      </c>
    </row>
    <row r="86" spans="1:43">
      <c r="A86" s="1" t="s">
        <v>30</v>
      </c>
      <c r="B86" s="1">
        <v>2015</v>
      </c>
      <c r="C86" s="1" t="s">
        <v>37</v>
      </c>
      <c r="D86" s="1" t="str">
        <f t="shared" si="6"/>
        <v>2015 May</v>
      </c>
      <c r="E86" s="1">
        <v>123.5</v>
      </c>
      <c r="F86" s="1">
        <v>127.1</v>
      </c>
      <c r="G86" s="1">
        <v>117.3</v>
      </c>
      <c r="H86" s="1">
        <v>127.7</v>
      </c>
      <c r="I86" s="1">
        <v>112.5</v>
      </c>
      <c r="J86" s="1">
        <v>134.1</v>
      </c>
      <c r="K86" s="1">
        <v>128.5</v>
      </c>
      <c r="L86" s="1">
        <v>124.3</v>
      </c>
      <c r="M86" s="1">
        <v>97.6</v>
      </c>
      <c r="N86" s="1">
        <v>120.7</v>
      </c>
      <c r="O86" s="1">
        <v>120.2</v>
      </c>
      <c r="P86" s="1">
        <v>129.80000000000001</v>
      </c>
      <c r="Q86" s="1">
        <v>124.4</v>
      </c>
      <c r="R86" s="5">
        <f t="shared" si="7"/>
        <v>1587.7</v>
      </c>
      <c r="S86" s="5">
        <f>AVERAGE(CPI_Inflation_Clean[[#This Row],[Cereals and products]:[Food and beverages]])</f>
        <v>122.13076923076923</v>
      </c>
      <c r="T86" s="1">
        <v>127.3</v>
      </c>
      <c r="U86" s="1">
        <v>124.1</v>
      </c>
      <c r="V86" s="1">
        <v>126.8</v>
      </c>
      <c r="W86" s="5">
        <f t="shared" si="8"/>
        <v>378.2</v>
      </c>
      <c r="Y86" s="1">
        <v>121.9</v>
      </c>
      <c r="Z86" s="5">
        <f>SUM(CPI_Inflation_Clean[[#This Row],[Fuel and light]])</f>
        <v>121.9</v>
      </c>
      <c r="AA86" s="1">
        <f>IF(CPI_Inflation_Clean[[#This Row],[Housing]]="",X87,CPI_Inflation_Clean[[#This Row],[Housing]])</f>
        <v>119.6</v>
      </c>
      <c r="AB86" s="1">
        <v>121.5</v>
      </c>
      <c r="AC86" s="5">
        <f t="shared" si="9"/>
        <v>241.1</v>
      </c>
      <c r="AD86" s="5">
        <f>AVERAGE(CPI_Inflation_Clean[[#This Row],[Housing Clean]:[Household goods and services]])</f>
        <v>120.55</v>
      </c>
      <c r="AE86" s="1">
        <v>119.4</v>
      </c>
      <c r="AF86" s="5">
        <f>AVERAGE(CPI_Inflation_Clean[[#This Row],[Health]])</f>
        <v>119.4</v>
      </c>
      <c r="AG86" s="1">
        <v>113.3</v>
      </c>
      <c r="AH86" s="5">
        <f>SUM(CPI_Inflation_Clean[[#This Row],[Transport and communication]])</f>
        <v>113.3</v>
      </c>
      <c r="AI86" s="1">
        <v>120.5</v>
      </c>
      <c r="AJ86" s="5">
        <f>SUM(CPI_Inflation_Clean[[#This Row],[Education]])</f>
        <v>120.5</v>
      </c>
      <c r="AK86" s="1">
        <v>126.7</v>
      </c>
      <c r="AL86" s="1">
        <v>112.3</v>
      </c>
      <c r="AM86" s="5">
        <f t="shared" si="10"/>
        <v>239</v>
      </c>
      <c r="AN86" s="1">
        <v>116.7</v>
      </c>
      <c r="AO86" s="1">
        <v>116.9</v>
      </c>
      <c r="AP86" s="5">
        <f t="shared" si="11"/>
        <v>116.80000000000001</v>
      </c>
      <c r="AQ86" s="1">
        <v>122.4</v>
      </c>
    </row>
    <row r="87" spans="1:43">
      <c r="A87" s="1" t="s">
        <v>32</v>
      </c>
      <c r="B87" s="1">
        <v>2015</v>
      </c>
      <c r="C87" s="1" t="s">
        <v>37</v>
      </c>
      <c r="D87" s="1" t="str">
        <f t="shared" si="6"/>
        <v>2015 May</v>
      </c>
      <c r="E87" s="1">
        <v>123.8</v>
      </c>
      <c r="F87" s="1">
        <v>129.69999999999999</v>
      </c>
      <c r="G87" s="1">
        <v>111.3</v>
      </c>
      <c r="H87" s="1">
        <v>126.6</v>
      </c>
      <c r="I87" s="1">
        <v>105.2</v>
      </c>
      <c r="J87" s="1">
        <v>130.80000000000001</v>
      </c>
      <c r="K87" s="1">
        <v>135.6</v>
      </c>
      <c r="L87" s="1">
        <v>142.6</v>
      </c>
      <c r="M87" s="1">
        <v>90.8</v>
      </c>
      <c r="N87" s="1">
        <v>128.80000000000001</v>
      </c>
      <c r="O87" s="1">
        <v>117.7</v>
      </c>
      <c r="P87" s="1">
        <v>129.9</v>
      </c>
      <c r="Q87" s="1">
        <v>126.1</v>
      </c>
      <c r="R87" s="5">
        <f t="shared" si="7"/>
        <v>1598.9</v>
      </c>
      <c r="S87" s="5">
        <f>AVERAGE(CPI_Inflation_Clean[[#This Row],[Cereals and products]:[Food and beverages]])</f>
        <v>122.9923076923077</v>
      </c>
      <c r="T87" s="1">
        <v>122.4</v>
      </c>
      <c r="U87" s="1">
        <v>117.4</v>
      </c>
      <c r="V87" s="1">
        <v>121.6</v>
      </c>
      <c r="W87" s="5">
        <f t="shared" si="8"/>
        <v>361.4</v>
      </c>
      <c r="X87">
        <v>119.6</v>
      </c>
      <c r="Y87" s="1">
        <v>114.9</v>
      </c>
      <c r="Z87" s="5">
        <f>SUM(CPI_Inflation_Clean[[#This Row],[Fuel and light]])</f>
        <v>114.9</v>
      </c>
      <c r="AA87" s="1">
        <f>IF(CPI_Inflation_Clean[[#This Row],[Housing]]="",X88,CPI_Inflation_Clean[[#This Row],[Housing]])</f>
        <v>119.6</v>
      </c>
      <c r="AB87" s="1">
        <v>118.7</v>
      </c>
      <c r="AC87" s="5">
        <f t="shared" si="9"/>
        <v>238.3</v>
      </c>
      <c r="AD87" s="5">
        <f>AVERAGE(CPI_Inflation_Clean[[#This Row],[Housing Clean]:[Household goods and services]])</f>
        <v>119.15</v>
      </c>
      <c r="AE87" s="1">
        <v>114.9</v>
      </c>
      <c r="AF87" s="5">
        <f>AVERAGE(CPI_Inflation_Clean[[#This Row],[Health]])</f>
        <v>114.9</v>
      </c>
      <c r="AG87" s="1">
        <v>110.8</v>
      </c>
      <c r="AH87" s="5">
        <f>SUM(CPI_Inflation_Clean[[#This Row],[Transport and communication]])</f>
        <v>110.8</v>
      </c>
      <c r="AI87" s="1">
        <v>122</v>
      </c>
      <c r="AJ87" s="5">
        <f>SUM(CPI_Inflation_Clean[[#This Row],[Education]])</f>
        <v>122</v>
      </c>
      <c r="AK87" s="1">
        <v>131.30000000000001</v>
      </c>
      <c r="AL87" s="1">
        <v>112.4</v>
      </c>
      <c r="AM87" s="5">
        <f t="shared" si="10"/>
        <v>243.70000000000002</v>
      </c>
      <c r="AN87" s="1">
        <v>116</v>
      </c>
      <c r="AO87" s="1">
        <v>115.2</v>
      </c>
      <c r="AP87" s="5">
        <f t="shared" si="11"/>
        <v>115.6</v>
      </c>
      <c r="AQ87" s="1">
        <v>120.7</v>
      </c>
    </row>
    <row r="88" spans="1:43">
      <c r="A88" s="1" t="s">
        <v>33</v>
      </c>
      <c r="B88" s="1">
        <v>2015</v>
      </c>
      <c r="C88" s="1" t="s">
        <v>37</v>
      </c>
      <c r="D88" s="1" t="str">
        <f t="shared" si="6"/>
        <v>2015 May</v>
      </c>
      <c r="E88" s="1">
        <v>123.6</v>
      </c>
      <c r="F88" s="1">
        <v>128</v>
      </c>
      <c r="G88" s="1">
        <v>115</v>
      </c>
      <c r="H88" s="1">
        <v>127.3</v>
      </c>
      <c r="I88" s="1">
        <v>109.8</v>
      </c>
      <c r="J88" s="1">
        <v>132.6</v>
      </c>
      <c r="K88" s="1">
        <v>130.9</v>
      </c>
      <c r="L88" s="1">
        <v>130.5</v>
      </c>
      <c r="M88" s="1">
        <v>95.3</v>
      </c>
      <c r="N88" s="1">
        <v>123.4</v>
      </c>
      <c r="O88" s="1">
        <v>119.2</v>
      </c>
      <c r="P88" s="1">
        <v>129.80000000000001</v>
      </c>
      <c r="Q88" s="1">
        <v>125</v>
      </c>
      <c r="R88" s="5">
        <f t="shared" si="7"/>
        <v>1590.4</v>
      </c>
      <c r="S88" s="5">
        <f>AVERAGE(CPI_Inflation_Clean[[#This Row],[Cereals and products]:[Food and beverages]])</f>
        <v>122.33846153846154</v>
      </c>
      <c r="T88" s="1">
        <v>125.4</v>
      </c>
      <c r="U88" s="1">
        <v>121.3</v>
      </c>
      <c r="V88" s="1">
        <v>124.7</v>
      </c>
      <c r="W88" s="5">
        <f t="shared" si="8"/>
        <v>371.4</v>
      </c>
      <c r="X88">
        <v>119.6</v>
      </c>
      <c r="Y88" s="1">
        <v>119.2</v>
      </c>
      <c r="Z88" s="5">
        <f>SUM(CPI_Inflation_Clean[[#This Row],[Fuel and light]])</f>
        <v>119.2</v>
      </c>
      <c r="AA88" s="1">
        <f>IF(CPI_Inflation_Clean[[#This Row],[Housing]]="",X89,CPI_Inflation_Clean[[#This Row],[Housing]])</f>
        <v>119.6</v>
      </c>
      <c r="AB88" s="1">
        <v>120.2</v>
      </c>
      <c r="AC88" s="5">
        <f t="shared" si="9"/>
        <v>239.8</v>
      </c>
      <c r="AD88" s="5">
        <f>AVERAGE(CPI_Inflation_Clean[[#This Row],[Housing Clean]:[Household goods and services]])</f>
        <v>119.9</v>
      </c>
      <c r="AE88" s="1">
        <v>117.7</v>
      </c>
      <c r="AF88" s="5">
        <f>AVERAGE(CPI_Inflation_Clean[[#This Row],[Health]])</f>
        <v>117.7</v>
      </c>
      <c r="AG88" s="1">
        <v>112</v>
      </c>
      <c r="AH88" s="5">
        <f>SUM(CPI_Inflation_Clean[[#This Row],[Transport and communication]])</f>
        <v>112</v>
      </c>
      <c r="AI88" s="1">
        <v>121.4</v>
      </c>
      <c r="AJ88" s="5">
        <f>SUM(CPI_Inflation_Clean[[#This Row],[Education]])</f>
        <v>121.4</v>
      </c>
      <c r="AK88" s="1">
        <v>127.9</v>
      </c>
      <c r="AL88" s="1">
        <v>112.3</v>
      </c>
      <c r="AM88" s="5">
        <f t="shared" si="10"/>
        <v>240.2</v>
      </c>
      <c r="AN88" s="1">
        <v>116.3</v>
      </c>
      <c r="AO88" s="1">
        <v>116.1</v>
      </c>
      <c r="AP88" s="5">
        <f t="shared" si="11"/>
        <v>116.19999999999999</v>
      </c>
      <c r="AQ88" s="1">
        <v>121.6</v>
      </c>
    </row>
    <row r="89" spans="1:43">
      <c r="A89" s="1" t="s">
        <v>30</v>
      </c>
      <c r="B89" s="1">
        <v>2015</v>
      </c>
      <c r="C89" s="1" t="s">
        <v>38</v>
      </c>
      <c r="D89" s="1" t="str">
        <f t="shared" si="6"/>
        <v>2015 June</v>
      </c>
      <c r="E89" s="1">
        <v>124.1</v>
      </c>
      <c r="F89" s="1">
        <v>130.4</v>
      </c>
      <c r="G89" s="1">
        <v>122.1</v>
      </c>
      <c r="H89" s="1">
        <v>128.69999999999999</v>
      </c>
      <c r="I89" s="1">
        <v>114.1</v>
      </c>
      <c r="J89" s="1">
        <v>133.19999999999999</v>
      </c>
      <c r="K89" s="1">
        <v>135.19999999999999</v>
      </c>
      <c r="L89" s="1">
        <v>131.9</v>
      </c>
      <c r="M89" s="1">
        <v>96.3</v>
      </c>
      <c r="N89" s="1">
        <v>123</v>
      </c>
      <c r="O89" s="1">
        <v>121.1</v>
      </c>
      <c r="P89" s="1">
        <v>131.19999999999999</v>
      </c>
      <c r="Q89" s="1">
        <v>126.6</v>
      </c>
      <c r="R89" s="5">
        <f t="shared" si="7"/>
        <v>1617.8999999999999</v>
      </c>
      <c r="S89" s="5">
        <f>AVERAGE(CPI_Inflation_Clean[[#This Row],[Cereals and products]:[Food and beverages]])</f>
        <v>124.45384615384614</v>
      </c>
      <c r="T89" s="1">
        <v>128.4</v>
      </c>
      <c r="U89" s="1">
        <v>125.1</v>
      </c>
      <c r="V89" s="1">
        <v>128</v>
      </c>
      <c r="W89" s="5">
        <f t="shared" si="8"/>
        <v>381.5</v>
      </c>
      <c r="Y89" s="1">
        <v>122.6</v>
      </c>
      <c r="Z89" s="5">
        <f>SUM(CPI_Inflation_Clean[[#This Row],[Fuel and light]])</f>
        <v>122.6</v>
      </c>
      <c r="AA89" s="1">
        <f>IF(CPI_Inflation_Clean[[#This Row],[Housing]]="",X90,CPI_Inflation_Clean[[#This Row],[Housing]])</f>
        <v>119</v>
      </c>
      <c r="AB89" s="1">
        <v>122.8</v>
      </c>
      <c r="AC89" s="5">
        <f t="shared" si="9"/>
        <v>241.8</v>
      </c>
      <c r="AD89" s="5">
        <f>AVERAGE(CPI_Inflation_Clean[[#This Row],[Housing Clean]:[Household goods and services]])</f>
        <v>120.9</v>
      </c>
      <c r="AE89" s="1">
        <v>120.4</v>
      </c>
      <c r="AF89" s="5">
        <f>AVERAGE(CPI_Inflation_Clean[[#This Row],[Health]])</f>
        <v>120.4</v>
      </c>
      <c r="AG89" s="1">
        <v>114.2</v>
      </c>
      <c r="AH89" s="5">
        <f>SUM(CPI_Inflation_Clean[[#This Row],[Transport and communication]])</f>
        <v>114.2</v>
      </c>
      <c r="AI89" s="1">
        <v>122</v>
      </c>
      <c r="AJ89" s="5">
        <f>SUM(CPI_Inflation_Clean[[#This Row],[Education]])</f>
        <v>122</v>
      </c>
      <c r="AK89" s="1">
        <v>128.19999999999999</v>
      </c>
      <c r="AL89" s="1">
        <v>113</v>
      </c>
      <c r="AM89" s="5">
        <f t="shared" si="10"/>
        <v>241.2</v>
      </c>
      <c r="AN89" s="1">
        <v>117.9</v>
      </c>
      <c r="AO89" s="1">
        <v>117.9</v>
      </c>
      <c r="AP89" s="5">
        <f t="shared" si="11"/>
        <v>117.9</v>
      </c>
      <c r="AQ89" s="1">
        <v>124.1</v>
      </c>
    </row>
    <row r="90" spans="1:43">
      <c r="A90" s="1" t="s">
        <v>32</v>
      </c>
      <c r="B90" s="1">
        <v>2015</v>
      </c>
      <c r="C90" s="1" t="s">
        <v>38</v>
      </c>
      <c r="D90" s="1" t="str">
        <f t="shared" si="6"/>
        <v>2015 June</v>
      </c>
      <c r="E90" s="1">
        <v>123.6</v>
      </c>
      <c r="F90" s="1">
        <v>134.4</v>
      </c>
      <c r="G90" s="1">
        <v>120.9</v>
      </c>
      <c r="H90" s="1">
        <v>127.3</v>
      </c>
      <c r="I90" s="1">
        <v>106</v>
      </c>
      <c r="J90" s="1">
        <v>132.30000000000001</v>
      </c>
      <c r="K90" s="1">
        <v>146.69999999999999</v>
      </c>
      <c r="L90" s="1">
        <v>148.1</v>
      </c>
      <c r="M90" s="1">
        <v>89.8</v>
      </c>
      <c r="N90" s="1">
        <v>130.5</v>
      </c>
      <c r="O90" s="1">
        <v>118</v>
      </c>
      <c r="P90" s="1">
        <v>130.5</v>
      </c>
      <c r="Q90" s="1">
        <v>128.5</v>
      </c>
      <c r="R90" s="5">
        <f t="shared" si="7"/>
        <v>1636.6</v>
      </c>
      <c r="S90" s="5">
        <f>AVERAGE(CPI_Inflation_Clean[[#This Row],[Cereals and products]:[Food and beverages]])</f>
        <v>125.89230769230768</v>
      </c>
      <c r="T90" s="1">
        <v>123.2</v>
      </c>
      <c r="U90" s="1">
        <v>117.6</v>
      </c>
      <c r="V90" s="1">
        <v>122.3</v>
      </c>
      <c r="W90" s="5">
        <f t="shared" si="8"/>
        <v>363.1</v>
      </c>
      <c r="X90">
        <v>119</v>
      </c>
      <c r="Y90" s="1">
        <v>115.1</v>
      </c>
      <c r="Z90" s="5">
        <f>SUM(CPI_Inflation_Clean[[#This Row],[Fuel and light]])</f>
        <v>115.1</v>
      </c>
      <c r="AA90" s="1">
        <f>IF(CPI_Inflation_Clean[[#This Row],[Housing]]="",X91,CPI_Inflation_Clean[[#This Row],[Housing]])</f>
        <v>119</v>
      </c>
      <c r="AB90" s="1">
        <v>119.2</v>
      </c>
      <c r="AC90" s="5">
        <f t="shared" si="9"/>
        <v>238.2</v>
      </c>
      <c r="AD90" s="5">
        <f>AVERAGE(CPI_Inflation_Clean[[#This Row],[Housing Clean]:[Household goods and services]])</f>
        <v>119.1</v>
      </c>
      <c r="AE90" s="1">
        <v>115.4</v>
      </c>
      <c r="AF90" s="5">
        <f>AVERAGE(CPI_Inflation_Clean[[#This Row],[Health]])</f>
        <v>115.4</v>
      </c>
      <c r="AG90" s="1">
        <v>111.7</v>
      </c>
      <c r="AH90" s="5">
        <f>SUM(CPI_Inflation_Clean[[#This Row],[Transport and communication]])</f>
        <v>111.7</v>
      </c>
      <c r="AI90" s="1">
        <v>123.8</v>
      </c>
      <c r="AJ90" s="5">
        <f>SUM(CPI_Inflation_Clean[[#This Row],[Education]])</f>
        <v>123.8</v>
      </c>
      <c r="AK90" s="1">
        <v>132.1</v>
      </c>
      <c r="AL90" s="1">
        <v>112.5</v>
      </c>
      <c r="AM90" s="5">
        <f t="shared" si="10"/>
        <v>244.6</v>
      </c>
      <c r="AN90" s="1">
        <v>116.2</v>
      </c>
      <c r="AO90" s="1">
        <v>116</v>
      </c>
      <c r="AP90" s="5">
        <f t="shared" si="11"/>
        <v>116.1</v>
      </c>
      <c r="AQ90" s="1">
        <v>121.7</v>
      </c>
    </row>
    <row r="91" spans="1:43">
      <c r="A91" s="1" t="s">
        <v>33</v>
      </c>
      <c r="B91" s="1">
        <v>2015</v>
      </c>
      <c r="C91" s="1" t="s">
        <v>38</v>
      </c>
      <c r="D91" s="1" t="str">
        <f t="shared" si="6"/>
        <v>2015 June</v>
      </c>
      <c r="E91" s="1">
        <v>123.9</v>
      </c>
      <c r="F91" s="1">
        <v>131.80000000000001</v>
      </c>
      <c r="G91" s="1">
        <v>121.6</v>
      </c>
      <c r="H91" s="1">
        <v>128.19999999999999</v>
      </c>
      <c r="I91" s="1">
        <v>111.1</v>
      </c>
      <c r="J91" s="1">
        <v>132.80000000000001</v>
      </c>
      <c r="K91" s="1">
        <v>139.1</v>
      </c>
      <c r="L91" s="1">
        <v>137.4</v>
      </c>
      <c r="M91" s="1">
        <v>94.1</v>
      </c>
      <c r="N91" s="1">
        <v>125.5</v>
      </c>
      <c r="O91" s="1">
        <v>119.8</v>
      </c>
      <c r="P91" s="1">
        <v>130.9</v>
      </c>
      <c r="Q91" s="1">
        <v>127.3</v>
      </c>
      <c r="R91" s="5">
        <f t="shared" si="7"/>
        <v>1623.5</v>
      </c>
      <c r="S91" s="5">
        <f>AVERAGE(CPI_Inflation_Clean[[#This Row],[Cereals and products]:[Food and beverages]])</f>
        <v>124.88461538461539</v>
      </c>
      <c r="T91" s="1">
        <v>126.4</v>
      </c>
      <c r="U91" s="1">
        <v>122</v>
      </c>
      <c r="V91" s="1">
        <v>125.7</v>
      </c>
      <c r="W91" s="5">
        <f t="shared" si="8"/>
        <v>374.1</v>
      </c>
      <c r="X91">
        <v>119</v>
      </c>
      <c r="Y91" s="1">
        <v>119.8</v>
      </c>
      <c r="Z91" s="5">
        <f>SUM(CPI_Inflation_Clean[[#This Row],[Fuel and light]])</f>
        <v>119.8</v>
      </c>
      <c r="AA91" s="1">
        <f>IF(CPI_Inflation_Clean[[#This Row],[Housing]]="",X92,CPI_Inflation_Clean[[#This Row],[Housing]])</f>
        <v>119</v>
      </c>
      <c r="AB91" s="1">
        <v>121.1</v>
      </c>
      <c r="AC91" s="5">
        <f t="shared" si="9"/>
        <v>240.1</v>
      </c>
      <c r="AD91" s="5">
        <f>AVERAGE(CPI_Inflation_Clean[[#This Row],[Housing Clean]:[Household goods and services]])</f>
        <v>120.05</v>
      </c>
      <c r="AE91" s="1">
        <v>118.5</v>
      </c>
      <c r="AF91" s="5">
        <f>AVERAGE(CPI_Inflation_Clean[[#This Row],[Health]])</f>
        <v>118.5</v>
      </c>
      <c r="AG91" s="1">
        <v>112.9</v>
      </c>
      <c r="AH91" s="5">
        <f>SUM(CPI_Inflation_Clean[[#This Row],[Transport and communication]])</f>
        <v>112.9</v>
      </c>
      <c r="AI91" s="1">
        <v>123.1</v>
      </c>
      <c r="AJ91" s="5">
        <f>SUM(CPI_Inflation_Clean[[#This Row],[Education]])</f>
        <v>123.1</v>
      </c>
      <c r="AK91" s="1">
        <v>129.19999999999999</v>
      </c>
      <c r="AL91" s="1">
        <v>112.8</v>
      </c>
      <c r="AM91" s="5">
        <f t="shared" si="10"/>
        <v>242</v>
      </c>
      <c r="AN91" s="1">
        <v>116.9</v>
      </c>
      <c r="AO91" s="1">
        <v>117</v>
      </c>
      <c r="AP91" s="5">
        <f t="shared" si="11"/>
        <v>116.95</v>
      </c>
      <c r="AQ91" s="1">
        <v>123</v>
      </c>
    </row>
    <row r="92" spans="1:43">
      <c r="A92" s="1" t="s">
        <v>30</v>
      </c>
      <c r="B92" s="1">
        <v>2015</v>
      </c>
      <c r="C92" s="1" t="s">
        <v>39</v>
      </c>
      <c r="D92" s="1" t="str">
        <f t="shared" si="6"/>
        <v>2015 July</v>
      </c>
      <c r="E92" s="1">
        <v>124</v>
      </c>
      <c r="F92" s="1">
        <v>131.5</v>
      </c>
      <c r="G92" s="1">
        <v>122</v>
      </c>
      <c r="H92" s="1">
        <v>128.69999999999999</v>
      </c>
      <c r="I92" s="1">
        <v>113.5</v>
      </c>
      <c r="J92" s="1">
        <v>133.30000000000001</v>
      </c>
      <c r="K92" s="1">
        <v>140.80000000000001</v>
      </c>
      <c r="L92" s="1">
        <v>133.80000000000001</v>
      </c>
      <c r="M92" s="1">
        <v>94.1</v>
      </c>
      <c r="N92" s="1">
        <v>123.4</v>
      </c>
      <c r="O92" s="1">
        <v>121</v>
      </c>
      <c r="P92" s="1">
        <v>131.69999999999999</v>
      </c>
      <c r="Q92" s="1">
        <v>127.5</v>
      </c>
      <c r="R92" s="5">
        <f t="shared" si="7"/>
        <v>1625.3</v>
      </c>
      <c r="S92" s="5">
        <f>AVERAGE(CPI_Inflation_Clean[[#This Row],[Cereals and products]:[Food and beverages]])</f>
        <v>125.02307692307691</v>
      </c>
      <c r="T92" s="1">
        <v>128.80000000000001</v>
      </c>
      <c r="U92" s="1">
        <v>125.5</v>
      </c>
      <c r="V92" s="1">
        <v>128.30000000000001</v>
      </c>
      <c r="W92" s="5">
        <f t="shared" si="8"/>
        <v>382.6</v>
      </c>
      <c r="Y92" s="1">
        <v>123</v>
      </c>
      <c r="Z92" s="5">
        <f>SUM(CPI_Inflation_Clean[[#This Row],[Fuel and light]])</f>
        <v>123</v>
      </c>
      <c r="AA92" s="1">
        <f>IF(CPI_Inflation_Clean[[#This Row],[Housing]]="",X93,CPI_Inflation_Clean[[#This Row],[Housing]])</f>
        <v>119.9</v>
      </c>
      <c r="AB92" s="1">
        <v>123</v>
      </c>
      <c r="AC92" s="5">
        <f t="shared" si="9"/>
        <v>242.9</v>
      </c>
      <c r="AD92" s="5">
        <f>AVERAGE(CPI_Inflation_Clean[[#This Row],[Housing Clean]:[Household goods and services]])</f>
        <v>121.45</v>
      </c>
      <c r="AE92" s="1">
        <v>120.8</v>
      </c>
      <c r="AF92" s="5">
        <f>AVERAGE(CPI_Inflation_Clean[[#This Row],[Health]])</f>
        <v>120.8</v>
      </c>
      <c r="AG92" s="1">
        <v>114.1</v>
      </c>
      <c r="AH92" s="5">
        <f>SUM(CPI_Inflation_Clean[[#This Row],[Transport and communication]])</f>
        <v>114.1</v>
      </c>
      <c r="AI92" s="1">
        <v>122.9</v>
      </c>
      <c r="AJ92" s="5">
        <f>SUM(CPI_Inflation_Clean[[#This Row],[Education]])</f>
        <v>122.9</v>
      </c>
      <c r="AK92" s="1">
        <v>129.4</v>
      </c>
      <c r="AL92" s="1">
        <v>112.7</v>
      </c>
      <c r="AM92" s="5">
        <f t="shared" si="10"/>
        <v>242.10000000000002</v>
      </c>
      <c r="AN92" s="1">
        <v>118</v>
      </c>
      <c r="AO92" s="1">
        <v>118.1</v>
      </c>
      <c r="AP92" s="5">
        <f t="shared" si="11"/>
        <v>118.05</v>
      </c>
      <c r="AQ92" s="1">
        <v>124.7</v>
      </c>
    </row>
    <row r="93" spans="1:43">
      <c r="A93" s="1" t="s">
        <v>32</v>
      </c>
      <c r="B93" s="1">
        <v>2015</v>
      </c>
      <c r="C93" s="1" t="s">
        <v>39</v>
      </c>
      <c r="D93" s="1" t="str">
        <f t="shared" si="6"/>
        <v>2015 July</v>
      </c>
      <c r="E93" s="1">
        <v>123.2</v>
      </c>
      <c r="F93" s="1">
        <v>134.30000000000001</v>
      </c>
      <c r="G93" s="1">
        <v>119.5</v>
      </c>
      <c r="H93" s="1">
        <v>127.7</v>
      </c>
      <c r="I93" s="1">
        <v>106.3</v>
      </c>
      <c r="J93" s="1">
        <v>132.80000000000001</v>
      </c>
      <c r="K93" s="1">
        <v>153.5</v>
      </c>
      <c r="L93" s="1">
        <v>149.5</v>
      </c>
      <c r="M93" s="1">
        <v>85.7</v>
      </c>
      <c r="N93" s="1">
        <v>131.5</v>
      </c>
      <c r="O93" s="1">
        <v>118.3</v>
      </c>
      <c r="P93" s="1">
        <v>131.1</v>
      </c>
      <c r="Q93" s="1">
        <v>129.5</v>
      </c>
      <c r="R93" s="5">
        <f t="shared" si="7"/>
        <v>1642.8999999999999</v>
      </c>
      <c r="S93" s="5">
        <f>AVERAGE(CPI_Inflation_Clean[[#This Row],[Cereals and products]:[Food and beverages]])</f>
        <v>126.37692307692306</v>
      </c>
      <c r="T93" s="1">
        <v>123.5</v>
      </c>
      <c r="U93" s="1">
        <v>117.9</v>
      </c>
      <c r="V93" s="1">
        <v>122.7</v>
      </c>
      <c r="W93" s="5">
        <f t="shared" si="8"/>
        <v>364.1</v>
      </c>
      <c r="X93">
        <v>119.9</v>
      </c>
      <c r="Y93" s="1">
        <v>115.3</v>
      </c>
      <c r="Z93" s="5">
        <f>SUM(CPI_Inflation_Clean[[#This Row],[Fuel and light]])</f>
        <v>115.3</v>
      </c>
      <c r="AA93" s="1">
        <f>IF(CPI_Inflation_Clean[[#This Row],[Housing]]="",X94,CPI_Inflation_Clean[[#This Row],[Housing]])</f>
        <v>119.9</v>
      </c>
      <c r="AB93" s="1">
        <v>119.5</v>
      </c>
      <c r="AC93" s="5">
        <f t="shared" si="9"/>
        <v>239.4</v>
      </c>
      <c r="AD93" s="5">
        <f>AVERAGE(CPI_Inflation_Clean[[#This Row],[Housing Clean]:[Household goods and services]])</f>
        <v>119.7</v>
      </c>
      <c r="AE93" s="1">
        <v>116</v>
      </c>
      <c r="AF93" s="5">
        <f>AVERAGE(CPI_Inflation_Clean[[#This Row],[Health]])</f>
        <v>116</v>
      </c>
      <c r="AG93" s="1">
        <v>111.5</v>
      </c>
      <c r="AH93" s="5">
        <f>SUM(CPI_Inflation_Clean[[#This Row],[Transport and communication]])</f>
        <v>111.5</v>
      </c>
      <c r="AI93" s="1">
        <v>125.4</v>
      </c>
      <c r="AJ93" s="5">
        <f>SUM(CPI_Inflation_Clean[[#This Row],[Education]])</f>
        <v>125.4</v>
      </c>
      <c r="AK93" s="1">
        <v>133.1</v>
      </c>
      <c r="AL93" s="1">
        <v>111.7</v>
      </c>
      <c r="AM93" s="5">
        <f t="shared" si="10"/>
        <v>244.8</v>
      </c>
      <c r="AN93" s="1">
        <v>116.6</v>
      </c>
      <c r="AO93" s="1">
        <v>116.3</v>
      </c>
      <c r="AP93" s="5">
        <f t="shared" si="11"/>
        <v>116.44999999999999</v>
      </c>
      <c r="AQ93" s="1">
        <v>122.4</v>
      </c>
    </row>
    <row r="94" spans="1:43">
      <c r="A94" s="1" t="s">
        <v>33</v>
      </c>
      <c r="B94" s="1">
        <v>2015</v>
      </c>
      <c r="C94" s="1" t="s">
        <v>39</v>
      </c>
      <c r="D94" s="1" t="str">
        <f t="shared" si="6"/>
        <v>2015 July</v>
      </c>
      <c r="E94" s="1">
        <v>123.7</v>
      </c>
      <c r="F94" s="1">
        <v>132.5</v>
      </c>
      <c r="G94" s="1">
        <v>121</v>
      </c>
      <c r="H94" s="1">
        <v>128.30000000000001</v>
      </c>
      <c r="I94" s="1">
        <v>110.9</v>
      </c>
      <c r="J94" s="1">
        <v>133.1</v>
      </c>
      <c r="K94" s="1">
        <v>145.1</v>
      </c>
      <c r="L94" s="1">
        <v>139.1</v>
      </c>
      <c r="M94" s="1">
        <v>91.3</v>
      </c>
      <c r="N94" s="1">
        <v>126.1</v>
      </c>
      <c r="O94" s="1">
        <v>119.9</v>
      </c>
      <c r="P94" s="1">
        <v>131.4</v>
      </c>
      <c r="Q94" s="1">
        <v>128.19999999999999</v>
      </c>
      <c r="R94" s="5">
        <f t="shared" si="7"/>
        <v>1630.6000000000001</v>
      </c>
      <c r="S94" s="5">
        <f>AVERAGE(CPI_Inflation_Clean[[#This Row],[Cereals and products]:[Food and beverages]])</f>
        <v>125.43076923076924</v>
      </c>
      <c r="T94" s="1">
        <v>126.7</v>
      </c>
      <c r="U94" s="1">
        <v>122.3</v>
      </c>
      <c r="V94" s="1">
        <v>126.1</v>
      </c>
      <c r="W94" s="5">
        <f t="shared" si="8"/>
        <v>375.1</v>
      </c>
      <c r="X94">
        <v>119.9</v>
      </c>
      <c r="Y94" s="1">
        <v>120.1</v>
      </c>
      <c r="Z94" s="5">
        <f>SUM(CPI_Inflation_Clean[[#This Row],[Fuel and light]])</f>
        <v>120.1</v>
      </c>
      <c r="AA94" s="1">
        <f>IF(CPI_Inflation_Clean[[#This Row],[Housing]]="",X95,CPI_Inflation_Clean[[#This Row],[Housing]])</f>
        <v>119.9</v>
      </c>
      <c r="AB94" s="1">
        <v>121.3</v>
      </c>
      <c r="AC94" s="5">
        <f t="shared" si="9"/>
        <v>241.2</v>
      </c>
      <c r="AD94" s="5">
        <f>AVERAGE(CPI_Inflation_Clean[[#This Row],[Housing Clean]:[Household goods and services]])</f>
        <v>120.6</v>
      </c>
      <c r="AE94" s="1">
        <v>119</v>
      </c>
      <c r="AF94" s="5">
        <f>AVERAGE(CPI_Inflation_Clean[[#This Row],[Health]])</f>
        <v>119</v>
      </c>
      <c r="AG94" s="1">
        <v>112.7</v>
      </c>
      <c r="AH94" s="5">
        <f>SUM(CPI_Inflation_Clean[[#This Row],[Transport and communication]])</f>
        <v>112.7</v>
      </c>
      <c r="AI94" s="1">
        <v>124.4</v>
      </c>
      <c r="AJ94" s="5">
        <f>SUM(CPI_Inflation_Clean[[#This Row],[Education]])</f>
        <v>124.4</v>
      </c>
      <c r="AK94" s="1">
        <v>130.4</v>
      </c>
      <c r="AL94" s="1">
        <v>112.3</v>
      </c>
      <c r="AM94" s="5">
        <f t="shared" si="10"/>
        <v>242.7</v>
      </c>
      <c r="AN94" s="1">
        <v>117.2</v>
      </c>
      <c r="AO94" s="1">
        <v>117.2</v>
      </c>
      <c r="AP94" s="5">
        <f t="shared" si="11"/>
        <v>117.2</v>
      </c>
      <c r="AQ94" s="1">
        <v>123.6</v>
      </c>
    </row>
    <row r="95" spans="1:43">
      <c r="A95" s="1" t="s">
        <v>30</v>
      </c>
      <c r="B95" s="1">
        <v>2015</v>
      </c>
      <c r="C95" s="1" t="s">
        <v>40</v>
      </c>
      <c r="D95" s="1" t="str">
        <f t="shared" si="6"/>
        <v>2015 August</v>
      </c>
      <c r="E95" s="1">
        <v>124.7</v>
      </c>
      <c r="F95" s="1">
        <v>131.30000000000001</v>
      </c>
      <c r="G95" s="1">
        <v>121.3</v>
      </c>
      <c r="H95" s="1">
        <v>128.80000000000001</v>
      </c>
      <c r="I95" s="1">
        <v>114</v>
      </c>
      <c r="J95" s="1">
        <v>134.19999999999999</v>
      </c>
      <c r="K95" s="1">
        <v>153.6</v>
      </c>
      <c r="L95" s="1">
        <v>137.9</v>
      </c>
      <c r="M95" s="1">
        <v>93.1</v>
      </c>
      <c r="N95" s="1">
        <v>123.9</v>
      </c>
      <c r="O95" s="1">
        <v>121.5</v>
      </c>
      <c r="P95" s="1">
        <v>132.5</v>
      </c>
      <c r="Q95" s="1">
        <v>129.80000000000001</v>
      </c>
      <c r="R95" s="5">
        <f t="shared" si="7"/>
        <v>1646.6</v>
      </c>
      <c r="S95" s="5">
        <f>AVERAGE(CPI_Inflation_Clean[[#This Row],[Cereals and products]:[Food and beverages]])</f>
        <v>126.66153846153846</v>
      </c>
      <c r="T95" s="1">
        <v>129.5</v>
      </c>
      <c r="U95" s="1">
        <v>126.3</v>
      </c>
      <c r="V95" s="1">
        <v>129</v>
      </c>
      <c r="W95" s="5">
        <f t="shared" si="8"/>
        <v>384.8</v>
      </c>
      <c r="Y95" s="1">
        <v>123.8</v>
      </c>
      <c r="Z95" s="5">
        <f>SUM(CPI_Inflation_Clean[[#This Row],[Fuel and light]])</f>
        <v>123.8</v>
      </c>
      <c r="AA95" s="1">
        <f>IF(CPI_Inflation_Clean[[#This Row],[Housing]]="",X96,CPI_Inflation_Clean[[#This Row],[Housing]])</f>
        <v>120.9</v>
      </c>
      <c r="AB95" s="1">
        <v>123.7</v>
      </c>
      <c r="AC95" s="5">
        <f t="shared" si="9"/>
        <v>244.60000000000002</v>
      </c>
      <c r="AD95" s="5">
        <f>AVERAGE(CPI_Inflation_Clean[[#This Row],[Housing Clean]:[Household goods and services]])</f>
        <v>122.30000000000001</v>
      </c>
      <c r="AE95" s="1">
        <v>121.1</v>
      </c>
      <c r="AF95" s="5">
        <f>AVERAGE(CPI_Inflation_Clean[[#This Row],[Health]])</f>
        <v>121.1</v>
      </c>
      <c r="AG95" s="1">
        <v>113.6</v>
      </c>
      <c r="AH95" s="5">
        <f>SUM(CPI_Inflation_Clean[[#This Row],[Transport and communication]])</f>
        <v>113.6</v>
      </c>
      <c r="AI95" s="1">
        <v>123.6</v>
      </c>
      <c r="AJ95" s="5">
        <f>SUM(CPI_Inflation_Clean[[#This Row],[Education]])</f>
        <v>123.6</v>
      </c>
      <c r="AK95" s="1">
        <v>130.1</v>
      </c>
      <c r="AL95" s="1">
        <v>112.5</v>
      </c>
      <c r="AM95" s="5">
        <f t="shared" si="10"/>
        <v>242.6</v>
      </c>
      <c r="AN95" s="1">
        <v>118.5</v>
      </c>
      <c r="AO95" s="1">
        <v>118.2</v>
      </c>
      <c r="AP95" s="5">
        <f t="shared" si="11"/>
        <v>118.35</v>
      </c>
      <c r="AQ95" s="1">
        <v>126.1</v>
      </c>
    </row>
    <row r="96" spans="1:43">
      <c r="A96" s="1" t="s">
        <v>32</v>
      </c>
      <c r="B96" s="1">
        <v>2015</v>
      </c>
      <c r="C96" s="1" t="s">
        <v>40</v>
      </c>
      <c r="D96" s="1" t="str">
        <f t="shared" si="6"/>
        <v>2015 August</v>
      </c>
      <c r="E96" s="1">
        <v>123.1</v>
      </c>
      <c r="F96" s="1">
        <v>131.69999999999999</v>
      </c>
      <c r="G96" s="1">
        <v>118.1</v>
      </c>
      <c r="H96" s="1">
        <v>128</v>
      </c>
      <c r="I96" s="1">
        <v>106.8</v>
      </c>
      <c r="J96" s="1">
        <v>130.1</v>
      </c>
      <c r="K96" s="1">
        <v>165.5</v>
      </c>
      <c r="L96" s="1">
        <v>156</v>
      </c>
      <c r="M96" s="1">
        <v>85.3</v>
      </c>
      <c r="N96" s="1">
        <v>132.69999999999999</v>
      </c>
      <c r="O96" s="1">
        <v>118.8</v>
      </c>
      <c r="P96" s="1">
        <v>131.69999999999999</v>
      </c>
      <c r="Q96" s="1">
        <v>131.1</v>
      </c>
      <c r="R96" s="5">
        <f t="shared" si="7"/>
        <v>1658.8999999999999</v>
      </c>
      <c r="S96" s="5">
        <f>AVERAGE(CPI_Inflation_Clean[[#This Row],[Cereals and products]:[Food and beverages]])</f>
        <v>127.6076923076923</v>
      </c>
      <c r="T96" s="1">
        <v>123.7</v>
      </c>
      <c r="U96" s="1">
        <v>118.2</v>
      </c>
      <c r="V96" s="1">
        <v>122.9</v>
      </c>
      <c r="W96" s="5">
        <f t="shared" si="8"/>
        <v>364.8</v>
      </c>
      <c r="X96">
        <v>120.9</v>
      </c>
      <c r="Y96" s="1">
        <v>115.3</v>
      </c>
      <c r="Z96" s="5">
        <f>SUM(CPI_Inflation_Clean[[#This Row],[Fuel and light]])</f>
        <v>115.3</v>
      </c>
      <c r="AA96" s="1">
        <f>IF(CPI_Inflation_Clean[[#This Row],[Housing]]="",X97,CPI_Inflation_Clean[[#This Row],[Housing]])</f>
        <v>120.9</v>
      </c>
      <c r="AB96" s="1">
        <v>120</v>
      </c>
      <c r="AC96" s="5">
        <f t="shared" si="9"/>
        <v>240.9</v>
      </c>
      <c r="AD96" s="5">
        <f>AVERAGE(CPI_Inflation_Clean[[#This Row],[Housing Clean]:[Household goods and services]])</f>
        <v>120.45</v>
      </c>
      <c r="AE96" s="1">
        <v>116.6</v>
      </c>
      <c r="AF96" s="5">
        <f>AVERAGE(CPI_Inflation_Clean[[#This Row],[Health]])</f>
        <v>116.6</v>
      </c>
      <c r="AG96" s="1">
        <v>109.9</v>
      </c>
      <c r="AH96" s="5">
        <f>SUM(CPI_Inflation_Clean[[#This Row],[Transport and communication]])</f>
        <v>109.9</v>
      </c>
      <c r="AI96" s="1">
        <v>126.2</v>
      </c>
      <c r="AJ96" s="5">
        <f>SUM(CPI_Inflation_Clean[[#This Row],[Education]])</f>
        <v>126.2</v>
      </c>
      <c r="AK96" s="1">
        <v>134.19999999999999</v>
      </c>
      <c r="AL96" s="1">
        <v>112</v>
      </c>
      <c r="AM96" s="5">
        <f t="shared" si="10"/>
        <v>246.2</v>
      </c>
      <c r="AN96" s="1">
        <v>117.2</v>
      </c>
      <c r="AO96" s="1">
        <v>116.2</v>
      </c>
      <c r="AP96" s="5">
        <f t="shared" si="11"/>
        <v>116.7</v>
      </c>
      <c r="AQ96" s="1">
        <v>123.2</v>
      </c>
    </row>
    <row r="97" spans="1:43">
      <c r="A97" s="1" t="s">
        <v>33</v>
      </c>
      <c r="B97" s="1">
        <v>2015</v>
      </c>
      <c r="C97" s="1" t="s">
        <v>40</v>
      </c>
      <c r="D97" s="1" t="str">
        <f t="shared" si="6"/>
        <v>2015 August</v>
      </c>
      <c r="E97" s="1">
        <v>124.2</v>
      </c>
      <c r="F97" s="1">
        <v>131.4</v>
      </c>
      <c r="G97" s="1">
        <v>120.1</v>
      </c>
      <c r="H97" s="1">
        <v>128.5</v>
      </c>
      <c r="I97" s="1">
        <v>111.4</v>
      </c>
      <c r="J97" s="1">
        <v>132.30000000000001</v>
      </c>
      <c r="K97" s="1">
        <v>157.6</v>
      </c>
      <c r="L97" s="1">
        <v>144</v>
      </c>
      <c r="M97" s="1">
        <v>90.5</v>
      </c>
      <c r="N97" s="1">
        <v>126.8</v>
      </c>
      <c r="O97" s="1">
        <v>120.4</v>
      </c>
      <c r="P97" s="1">
        <v>132.1</v>
      </c>
      <c r="Q97" s="1">
        <v>130.30000000000001</v>
      </c>
      <c r="R97" s="5">
        <f t="shared" si="7"/>
        <v>1649.6</v>
      </c>
      <c r="S97" s="5">
        <f>AVERAGE(CPI_Inflation_Clean[[#This Row],[Cereals and products]:[Food and beverages]])</f>
        <v>126.89230769230768</v>
      </c>
      <c r="T97" s="1">
        <v>127.2</v>
      </c>
      <c r="U97" s="1">
        <v>122.9</v>
      </c>
      <c r="V97" s="1">
        <v>126.6</v>
      </c>
      <c r="W97" s="5">
        <f t="shared" si="8"/>
        <v>376.70000000000005</v>
      </c>
      <c r="X97">
        <v>120.9</v>
      </c>
      <c r="Y97" s="1">
        <v>120.6</v>
      </c>
      <c r="Z97" s="5">
        <f>SUM(CPI_Inflation_Clean[[#This Row],[Fuel and light]])</f>
        <v>120.6</v>
      </c>
      <c r="AA97" s="1">
        <f>IF(CPI_Inflation_Clean[[#This Row],[Housing]]="",X98,CPI_Inflation_Clean[[#This Row],[Housing]])</f>
        <v>120.9</v>
      </c>
      <c r="AB97" s="1">
        <v>122</v>
      </c>
      <c r="AC97" s="5">
        <f t="shared" si="9"/>
        <v>242.9</v>
      </c>
      <c r="AD97" s="5">
        <f>AVERAGE(CPI_Inflation_Clean[[#This Row],[Housing Clean]:[Household goods and services]])</f>
        <v>121.45</v>
      </c>
      <c r="AE97" s="1">
        <v>119.4</v>
      </c>
      <c r="AF97" s="5">
        <f>AVERAGE(CPI_Inflation_Clean[[#This Row],[Health]])</f>
        <v>119.4</v>
      </c>
      <c r="AG97" s="1">
        <v>111.7</v>
      </c>
      <c r="AH97" s="5">
        <f>SUM(CPI_Inflation_Clean[[#This Row],[Transport and communication]])</f>
        <v>111.7</v>
      </c>
      <c r="AI97" s="1">
        <v>125.1</v>
      </c>
      <c r="AJ97" s="5">
        <f>SUM(CPI_Inflation_Clean[[#This Row],[Education]])</f>
        <v>125.1</v>
      </c>
      <c r="AK97" s="1">
        <v>131.19999999999999</v>
      </c>
      <c r="AL97" s="1">
        <v>112.3</v>
      </c>
      <c r="AM97" s="5">
        <f t="shared" si="10"/>
        <v>243.5</v>
      </c>
      <c r="AN97" s="1">
        <v>117.8</v>
      </c>
      <c r="AO97" s="1">
        <v>117.2</v>
      </c>
      <c r="AP97" s="5">
        <f t="shared" si="11"/>
        <v>117.5</v>
      </c>
      <c r="AQ97" s="1">
        <v>124.8</v>
      </c>
    </row>
    <row r="98" spans="1:43">
      <c r="A98" s="1" t="s">
        <v>30</v>
      </c>
      <c r="B98" s="1">
        <v>2015</v>
      </c>
      <c r="C98" s="1" t="s">
        <v>41</v>
      </c>
      <c r="D98" s="1" t="str">
        <f t="shared" si="6"/>
        <v>2015 September</v>
      </c>
      <c r="E98" s="1">
        <v>125.1</v>
      </c>
      <c r="F98" s="1">
        <v>131.1</v>
      </c>
      <c r="G98" s="1">
        <v>120.7</v>
      </c>
      <c r="H98" s="1">
        <v>129.19999999999999</v>
      </c>
      <c r="I98" s="1">
        <v>114.7</v>
      </c>
      <c r="J98" s="1">
        <v>132.30000000000001</v>
      </c>
      <c r="K98" s="1">
        <v>158.9</v>
      </c>
      <c r="L98" s="1">
        <v>142.1</v>
      </c>
      <c r="M98" s="1">
        <v>92.5</v>
      </c>
      <c r="N98" s="1">
        <v>125.4</v>
      </c>
      <c r="O98" s="1">
        <v>121.9</v>
      </c>
      <c r="P98" s="1">
        <v>132.69999999999999</v>
      </c>
      <c r="Q98" s="1">
        <v>131</v>
      </c>
      <c r="R98" s="5">
        <f t="shared" si="7"/>
        <v>1657.6000000000001</v>
      </c>
      <c r="S98" s="5">
        <f>AVERAGE(CPI_Inflation_Clean[[#This Row],[Cereals and products]:[Food and beverages]])</f>
        <v>127.50769230769232</v>
      </c>
      <c r="T98" s="1">
        <v>130.4</v>
      </c>
      <c r="U98" s="1">
        <v>126.8</v>
      </c>
      <c r="V98" s="1">
        <v>129.9</v>
      </c>
      <c r="W98" s="5">
        <f t="shared" si="8"/>
        <v>387.1</v>
      </c>
      <c r="Y98" s="1">
        <v>123.7</v>
      </c>
      <c r="Z98" s="5">
        <f>SUM(CPI_Inflation_Clean[[#This Row],[Fuel and light]])</f>
        <v>123.7</v>
      </c>
      <c r="AA98" s="1">
        <f>IF(CPI_Inflation_Clean[[#This Row],[Housing]]="",X99,CPI_Inflation_Clean[[#This Row],[Housing]])</f>
        <v>121.6</v>
      </c>
      <c r="AB98" s="1">
        <v>124.5</v>
      </c>
      <c r="AC98" s="5">
        <f t="shared" si="9"/>
        <v>246.1</v>
      </c>
      <c r="AD98" s="5">
        <f>AVERAGE(CPI_Inflation_Clean[[#This Row],[Housing Clean]:[Household goods and services]])</f>
        <v>123.05</v>
      </c>
      <c r="AE98" s="1">
        <v>121.4</v>
      </c>
      <c r="AF98" s="5">
        <f>AVERAGE(CPI_Inflation_Clean[[#This Row],[Health]])</f>
        <v>121.4</v>
      </c>
      <c r="AG98" s="1">
        <v>113.8</v>
      </c>
      <c r="AH98" s="5">
        <f>SUM(CPI_Inflation_Clean[[#This Row],[Transport and communication]])</f>
        <v>113.8</v>
      </c>
      <c r="AI98" s="1">
        <v>124.5</v>
      </c>
      <c r="AJ98" s="5">
        <f>SUM(CPI_Inflation_Clean[[#This Row],[Education]])</f>
        <v>124.5</v>
      </c>
      <c r="AK98" s="1">
        <v>131</v>
      </c>
      <c r="AL98" s="1">
        <v>113.7</v>
      </c>
      <c r="AM98" s="5">
        <f t="shared" si="10"/>
        <v>244.7</v>
      </c>
      <c r="AN98" s="1">
        <v>119.6</v>
      </c>
      <c r="AO98" s="1">
        <v>118.8</v>
      </c>
      <c r="AP98" s="5">
        <f t="shared" si="11"/>
        <v>119.19999999999999</v>
      </c>
      <c r="AQ98" s="1">
        <v>127</v>
      </c>
    </row>
    <row r="99" spans="1:43">
      <c r="A99" s="1" t="s">
        <v>32</v>
      </c>
      <c r="B99" s="1">
        <v>2015</v>
      </c>
      <c r="C99" s="1" t="s">
        <v>41</v>
      </c>
      <c r="D99" s="1" t="str">
        <f t="shared" si="6"/>
        <v>2015 September</v>
      </c>
      <c r="E99" s="1">
        <v>123.4</v>
      </c>
      <c r="F99" s="1">
        <v>129</v>
      </c>
      <c r="G99" s="1">
        <v>115.6</v>
      </c>
      <c r="H99" s="1">
        <v>128.30000000000001</v>
      </c>
      <c r="I99" s="1">
        <v>107</v>
      </c>
      <c r="J99" s="1">
        <v>124</v>
      </c>
      <c r="K99" s="1">
        <v>168.5</v>
      </c>
      <c r="L99" s="1">
        <v>165.4</v>
      </c>
      <c r="M99" s="1">
        <v>86.3</v>
      </c>
      <c r="N99" s="1">
        <v>134.4</v>
      </c>
      <c r="O99" s="1">
        <v>119.1</v>
      </c>
      <c r="P99" s="1">
        <v>132.30000000000001</v>
      </c>
      <c r="Q99" s="1">
        <v>131.5</v>
      </c>
      <c r="R99" s="5">
        <f t="shared" si="7"/>
        <v>1664.8</v>
      </c>
      <c r="S99" s="5">
        <f>AVERAGE(CPI_Inflation_Clean[[#This Row],[Cereals and products]:[Food and beverages]])</f>
        <v>128.06153846153845</v>
      </c>
      <c r="T99" s="1">
        <v>124</v>
      </c>
      <c r="U99" s="1">
        <v>118.6</v>
      </c>
      <c r="V99" s="1">
        <v>123.2</v>
      </c>
      <c r="W99" s="5">
        <f t="shared" si="8"/>
        <v>365.8</v>
      </c>
      <c r="X99">
        <v>121.6</v>
      </c>
      <c r="Y99" s="1">
        <v>115.1</v>
      </c>
      <c r="Z99" s="5">
        <f>SUM(CPI_Inflation_Clean[[#This Row],[Fuel and light]])</f>
        <v>115.1</v>
      </c>
      <c r="AA99" s="1">
        <f>IF(CPI_Inflation_Clean[[#This Row],[Housing]]="",X100,CPI_Inflation_Clean[[#This Row],[Housing]])</f>
        <v>121.6</v>
      </c>
      <c r="AB99" s="1">
        <v>120.4</v>
      </c>
      <c r="AC99" s="5">
        <f t="shared" si="9"/>
        <v>242</v>
      </c>
      <c r="AD99" s="5">
        <f>AVERAGE(CPI_Inflation_Clean[[#This Row],[Housing Clean]:[Household goods and services]])</f>
        <v>121</v>
      </c>
      <c r="AE99" s="1">
        <v>117.1</v>
      </c>
      <c r="AF99" s="5">
        <f>AVERAGE(CPI_Inflation_Clean[[#This Row],[Health]])</f>
        <v>117.1</v>
      </c>
      <c r="AG99" s="1">
        <v>109.1</v>
      </c>
      <c r="AH99" s="5">
        <f>SUM(CPI_Inflation_Clean[[#This Row],[Transport and communication]])</f>
        <v>109.1</v>
      </c>
      <c r="AI99" s="1">
        <v>126.5</v>
      </c>
      <c r="AJ99" s="5">
        <f>SUM(CPI_Inflation_Clean[[#This Row],[Education]])</f>
        <v>126.5</v>
      </c>
      <c r="AK99" s="1">
        <v>134.69999999999999</v>
      </c>
      <c r="AL99" s="1">
        <v>112.9</v>
      </c>
      <c r="AM99" s="5">
        <f t="shared" si="10"/>
        <v>247.6</v>
      </c>
      <c r="AN99" s="1">
        <v>117.3</v>
      </c>
      <c r="AO99" s="1">
        <v>116.2</v>
      </c>
      <c r="AP99" s="5">
        <f t="shared" si="11"/>
        <v>116.75</v>
      </c>
      <c r="AQ99" s="1">
        <v>123.5</v>
      </c>
    </row>
    <row r="100" spans="1:43">
      <c r="A100" s="1" t="s">
        <v>33</v>
      </c>
      <c r="B100" s="1">
        <v>2015</v>
      </c>
      <c r="C100" s="1" t="s">
        <v>41</v>
      </c>
      <c r="D100" s="1" t="str">
        <f t="shared" si="6"/>
        <v>2015 September</v>
      </c>
      <c r="E100" s="1">
        <v>124.6</v>
      </c>
      <c r="F100" s="1">
        <v>130.4</v>
      </c>
      <c r="G100" s="1">
        <v>118.7</v>
      </c>
      <c r="H100" s="1">
        <v>128.9</v>
      </c>
      <c r="I100" s="1">
        <v>111.9</v>
      </c>
      <c r="J100" s="1">
        <v>128.4</v>
      </c>
      <c r="K100" s="1">
        <v>162.19999999999999</v>
      </c>
      <c r="L100" s="1">
        <v>150</v>
      </c>
      <c r="M100" s="1">
        <v>90.4</v>
      </c>
      <c r="N100" s="1">
        <v>128.4</v>
      </c>
      <c r="O100" s="1">
        <v>120.7</v>
      </c>
      <c r="P100" s="1">
        <v>132.5</v>
      </c>
      <c r="Q100" s="1">
        <v>131.19999999999999</v>
      </c>
      <c r="R100" s="5">
        <f t="shared" si="7"/>
        <v>1658.3000000000002</v>
      </c>
      <c r="S100" s="5">
        <f>AVERAGE(CPI_Inflation_Clean[[#This Row],[Cereals and products]:[Food and beverages]])</f>
        <v>127.56153846153848</v>
      </c>
      <c r="T100" s="1">
        <v>127.9</v>
      </c>
      <c r="U100" s="1">
        <v>123.4</v>
      </c>
      <c r="V100" s="1">
        <v>127.2</v>
      </c>
      <c r="W100" s="5">
        <f t="shared" si="8"/>
        <v>378.5</v>
      </c>
      <c r="X100">
        <v>121.6</v>
      </c>
      <c r="Y100" s="1">
        <v>120.4</v>
      </c>
      <c r="Z100" s="5">
        <f>SUM(CPI_Inflation_Clean[[#This Row],[Fuel and light]])</f>
        <v>120.4</v>
      </c>
      <c r="AA100" s="1">
        <f>IF(CPI_Inflation_Clean[[#This Row],[Housing]]="",X101,CPI_Inflation_Clean[[#This Row],[Housing]])</f>
        <v>121.6</v>
      </c>
      <c r="AB100" s="1">
        <v>122.6</v>
      </c>
      <c r="AC100" s="5">
        <f t="shared" si="9"/>
        <v>244.2</v>
      </c>
      <c r="AD100" s="5">
        <f>AVERAGE(CPI_Inflation_Clean[[#This Row],[Housing Clean]:[Household goods and services]])</f>
        <v>122.1</v>
      </c>
      <c r="AE100" s="1">
        <v>119.8</v>
      </c>
      <c r="AF100" s="5">
        <f>AVERAGE(CPI_Inflation_Clean[[#This Row],[Health]])</f>
        <v>119.8</v>
      </c>
      <c r="AG100" s="1">
        <v>111.3</v>
      </c>
      <c r="AH100" s="5">
        <f>SUM(CPI_Inflation_Clean[[#This Row],[Transport and communication]])</f>
        <v>111.3</v>
      </c>
      <c r="AI100" s="1">
        <v>125.7</v>
      </c>
      <c r="AJ100" s="5">
        <f>SUM(CPI_Inflation_Clean[[#This Row],[Education]])</f>
        <v>125.7</v>
      </c>
      <c r="AK100" s="1">
        <v>132</v>
      </c>
      <c r="AL100" s="1">
        <v>113.4</v>
      </c>
      <c r="AM100" s="5">
        <f t="shared" si="10"/>
        <v>245.4</v>
      </c>
      <c r="AN100" s="1">
        <v>118.3</v>
      </c>
      <c r="AO100" s="1">
        <v>117.5</v>
      </c>
      <c r="AP100" s="5">
        <f t="shared" si="11"/>
        <v>117.9</v>
      </c>
      <c r="AQ100" s="1">
        <v>125.4</v>
      </c>
    </row>
    <row r="101" spans="1:43">
      <c r="A101" s="1" t="s">
        <v>30</v>
      </c>
      <c r="B101" s="1">
        <v>2015</v>
      </c>
      <c r="C101" s="1" t="s">
        <v>42</v>
      </c>
      <c r="D101" s="1" t="str">
        <f t="shared" si="6"/>
        <v>2015 October</v>
      </c>
      <c r="E101" s="1">
        <v>125.6</v>
      </c>
      <c r="F101" s="1">
        <v>130.4</v>
      </c>
      <c r="G101" s="1">
        <v>120.8</v>
      </c>
      <c r="H101" s="1">
        <v>129.4</v>
      </c>
      <c r="I101" s="1">
        <v>115.8</v>
      </c>
      <c r="J101" s="1">
        <v>133.19999999999999</v>
      </c>
      <c r="K101" s="1">
        <v>157.69999999999999</v>
      </c>
      <c r="L101" s="1">
        <v>154.19999999999999</v>
      </c>
      <c r="M101" s="1">
        <v>93.7</v>
      </c>
      <c r="N101" s="1">
        <v>126.6</v>
      </c>
      <c r="O101" s="1">
        <v>122.3</v>
      </c>
      <c r="P101" s="1">
        <v>133.1</v>
      </c>
      <c r="Q101" s="1">
        <v>131.80000000000001</v>
      </c>
      <c r="R101" s="5">
        <f t="shared" si="7"/>
        <v>1674.6</v>
      </c>
      <c r="S101" s="5">
        <f>AVERAGE(CPI_Inflation_Clean[[#This Row],[Cereals and products]:[Food and beverages]])</f>
        <v>128.8153846153846</v>
      </c>
      <c r="T101" s="1">
        <v>131.1</v>
      </c>
      <c r="U101" s="1">
        <v>127.3</v>
      </c>
      <c r="V101" s="1">
        <v>130.6</v>
      </c>
      <c r="W101" s="5">
        <f t="shared" si="8"/>
        <v>389</v>
      </c>
      <c r="Y101" s="1">
        <v>124.4</v>
      </c>
      <c r="Z101" s="5">
        <f>SUM(CPI_Inflation_Clean[[#This Row],[Fuel and light]])</f>
        <v>124.4</v>
      </c>
      <c r="AA101" s="1">
        <f>IF(CPI_Inflation_Clean[[#This Row],[Housing]]="",X102,CPI_Inflation_Clean[[#This Row],[Housing]])</f>
        <v>122.4</v>
      </c>
      <c r="AB101" s="1">
        <v>125.1</v>
      </c>
      <c r="AC101" s="5">
        <f t="shared" si="9"/>
        <v>247.5</v>
      </c>
      <c r="AD101" s="5">
        <f>AVERAGE(CPI_Inflation_Clean[[#This Row],[Housing Clean]:[Household goods and services]])</f>
        <v>123.75</v>
      </c>
      <c r="AE101" s="1">
        <v>122</v>
      </c>
      <c r="AF101" s="5">
        <f>AVERAGE(CPI_Inflation_Clean[[#This Row],[Health]])</f>
        <v>122</v>
      </c>
      <c r="AG101" s="1">
        <v>113.8</v>
      </c>
      <c r="AH101" s="5">
        <f>SUM(CPI_Inflation_Clean[[#This Row],[Transport and communication]])</f>
        <v>113.8</v>
      </c>
      <c r="AI101" s="1">
        <v>125.1</v>
      </c>
      <c r="AJ101" s="5">
        <f>SUM(CPI_Inflation_Clean[[#This Row],[Education]])</f>
        <v>125.1</v>
      </c>
      <c r="AK101" s="1">
        <v>131.5</v>
      </c>
      <c r="AL101" s="1">
        <v>114.2</v>
      </c>
      <c r="AM101" s="5">
        <f t="shared" si="10"/>
        <v>245.7</v>
      </c>
      <c r="AN101" s="1">
        <v>120.1</v>
      </c>
      <c r="AO101" s="1">
        <v>119.2</v>
      </c>
      <c r="AP101" s="5">
        <f t="shared" si="11"/>
        <v>119.65</v>
      </c>
      <c r="AQ101" s="1">
        <v>127.7</v>
      </c>
    </row>
    <row r="102" spans="1:43">
      <c r="A102" s="1" t="s">
        <v>32</v>
      </c>
      <c r="B102" s="1">
        <v>2015</v>
      </c>
      <c r="C102" s="1" t="s">
        <v>42</v>
      </c>
      <c r="D102" s="1" t="str">
        <f t="shared" si="6"/>
        <v>2015 October</v>
      </c>
      <c r="E102" s="1">
        <v>123.6</v>
      </c>
      <c r="F102" s="1">
        <v>128.6</v>
      </c>
      <c r="G102" s="1">
        <v>115.9</v>
      </c>
      <c r="H102" s="1">
        <v>128.5</v>
      </c>
      <c r="I102" s="1">
        <v>109</v>
      </c>
      <c r="J102" s="1">
        <v>124.1</v>
      </c>
      <c r="K102" s="1">
        <v>165.8</v>
      </c>
      <c r="L102" s="1">
        <v>187.2</v>
      </c>
      <c r="M102" s="1">
        <v>89.4</v>
      </c>
      <c r="N102" s="1">
        <v>135.80000000000001</v>
      </c>
      <c r="O102" s="1">
        <v>119.4</v>
      </c>
      <c r="P102" s="1">
        <v>132.9</v>
      </c>
      <c r="Q102" s="1">
        <v>132.6</v>
      </c>
      <c r="R102" s="5">
        <f t="shared" si="7"/>
        <v>1692.8000000000002</v>
      </c>
      <c r="S102" s="5">
        <f>AVERAGE(CPI_Inflation_Clean[[#This Row],[Cereals and products]:[Food and beverages]])</f>
        <v>130.21538461538464</v>
      </c>
      <c r="T102" s="1">
        <v>124.4</v>
      </c>
      <c r="U102" s="1">
        <v>118.8</v>
      </c>
      <c r="V102" s="1">
        <v>123.6</v>
      </c>
      <c r="W102" s="5">
        <f t="shared" si="8"/>
        <v>366.79999999999995</v>
      </c>
      <c r="X102">
        <v>122.4</v>
      </c>
      <c r="Y102" s="1">
        <v>114.9</v>
      </c>
      <c r="Z102" s="5">
        <f>SUM(CPI_Inflation_Clean[[#This Row],[Fuel and light]])</f>
        <v>114.9</v>
      </c>
      <c r="AA102" s="1">
        <f>IF(CPI_Inflation_Clean[[#This Row],[Housing]]="",X103,CPI_Inflation_Clean[[#This Row],[Housing]])</f>
        <v>122.4</v>
      </c>
      <c r="AB102" s="1">
        <v>120.7</v>
      </c>
      <c r="AC102" s="5">
        <f t="shared" si="9"/>
        <v>243.10000000000002</v>
      </c>
      <c r="AD102" s="5">
        <f>AVERAGE(CPI_Inflation_Clean[[#This Row],[Housing Clean]:[Household goods and services]])</f>
        <v>121.55000000000001</v>
      </c>
      <c r="AE102" s="1">
        <v>117.7</v>
      </c>
      <c r="AF102" s="5">
        <f>AVERAGE(CPI_Inflation_Clean[[#This Row],[Health]])</f>
        <v>117.7</v>
      </c>
      <c r="AG102" s="1">
        <v>109.3</v>
      </c>
      <c r="AH102" s="5">
        <f>SUM(CPI_Inflation_Clean[[#This Row],[Transport and communication]])</f>
        <v>109.3</v>
      </c>
      <c r="AI102" s="1">
        <v>126.5</v>
      </c>
      <c r="AJ102" s="5">
        <f>SUM(CPI_Inflation_Clean[[#This Row],[Education]])</f>
        <v>126.5</v>
      </c>
      <c r="AK102" s="1">
        <v>135.30000000000001</v>
      </c>
      <c r="AL102" s="1">
        <v>113.5</v>
      </c>
      <c r="AM102" s="5">
        <f t="shared" si="10"/>
        <v>248.8</v>
      </c>
      <c r="AN102" s="1">
        <v>117.7</v>
      </c>
      <c r="AO102" s="1">
        <v>116.5</v>
      </c>
      <c r="AP102" s="5">
        <f t="shared" si="11"/>
        <v>117.1</v>
      </c>
      <c r="AQ102" s="1">
        <v>124.2</v>
      </c>
    </row>
    <row r="103" spans="1:43">
      <c r="A103" s="1" t="s">
        <v>33</v>
      </c>
      <c r="B103" s="1">
        <v>2015</v>
      </c>
      <c r="C103" s="1" t="s">
        <v>42</v>
      </c>
      <c r="D103" s="1" t="str">
        <f t="shared" si="6"/>
        <v>2015 October</v>
      </c>
      <c r="E103" s="1">
        <v>125</v>
      </c>
      <c r="F103" s="1">
        <v>129.80000000000001</v>
      </c>
      <c r="G103" s="1">
        <v>118.9</v>
      </c>
      <c r="H103" s="1">
        <v>129.1</v>
      </c>
      <c r="I103" s="1">
        <v>113.3</v>
      </c>
      <c r="J103" s="1">
        <v>129</v>
      </c>
      <c r="K103" s="1">
        <v>160.4</v>
      </c>
      <c r="L103" s="1">
        <v>165.3</v>
      </c>
      <c r="M103" s="1">
        <v>92.3</v>
      </c>
      <c r="N103" s="1">
        <v>129.69999999999999</v>
      </c>
      <c r="O103" s="1">
        <v>121.1</v>
      </c>
      <c r="P103" s="1">
        <v>133</v>
      </c>
      <c r="Q103" s="1">
        <v>132.1</v>
      </c>
      <c r="R103" s="5">
        <f t="shared" si="7"/>
        <v>1678.9999999999998</v>
      </c>
      <c r="S103" s="5">
        <f>AVERAGE(CPI_Inflation_Clean[[#This Row],[Cereals and products]:[Food and beverages]])</f>
        <v>129.15384615384613</v>
      </c>
      <c r="T103" s="1">
        <v>128.5</v>
      </c>
      <c r="U103" s="1">
        <v>123.8</v>
      </c>
      <c r="V103" s="1">
        <v>127.8</v>
      </c>
      <c r="W103" s="5">
        <f t="shared" si="8"/>
        <v>380.1</v>
      </c>
      <c r="X103">
        <v>122.4</v>
      </c>
      <c r="Y103" s="1">
        <v>120.8</v>
      </c>
      <c r="Z103" s="5">
        <f>SUM(CPI_Inflation_Clean[[#This Row],[Fuel and light]])</f>
        <v>120.8</v>
      </c>
      <c r="AA103" s="1">
        <f>IF(CPI_Inflation_Clean[[#This Row],[Housing]]="",X104,CPI_Inflation_Clean[[#This Row],[Housing]])</f>
        <v>122.4</v>
      </c>
      <c r="AB103" s="1">
        <v>123</v>
      </c>
      <c r="AC103" s="5">
        <f t="shared" si="9"/>
        <v>245.4</v>
      </c>
      <c r="AD103" s="5">
        <f>AVERAGE(CPI_Inflation_Clean[[#This Row],[Housing Clean]:[Household goods and services]])</f>
        <v>122.7</v>
      </c>
      <c r="AE103" s="1">
        <v>120.4</v>
      </c>
      <c r="AF103" s="5">
        <f>AVERAGE(CPI_Inflation_Clean[[#This Row],[Health]])</f>
        <v>120.4</v>
      </c>
      <c r="AG103" s="1">
        <v>111.4</v>
      </c>
      <c r="AH103" s="5">
        <f>SUM(CPI_Inflation_Clean[[#This Row],[Transport and communication]])</f>
        <v>111.4</v>
      </c>
      <c r="AI103" s="1">
        <v>125.9</v>
      </c>
      <c r="AJ103" s="5">
        <f>SUM(CPI_Inflation_Clean[[#This Row],[Education]])</f>
        <v>125.9</v>
      </c>
      <c r="AK103" s="1">
        <v>132.5</v>
      </c>
      <c r="AL103" s="1">
        <v>113.9</v>
      </c>
      <c r="AM103" s="5">
        <f t="shared" si="10"/>
        <v>246.4</v>
      </c>
      <c r="AN103" s="1">
        <v>118.7</v>
      </c>
      <c r="AO103" s="1">
        <v>117.9</v>
      </c>
      <c r="AP103" s="5">
        <f t="shared" si="11"/>
        <v>118.30000000000001</v>
      </c>
      <c r="AQ103" s="1">
        <v>126.1</v>
      </c>
    </row>
    <row r="104" spans="1:43">
      <c r="A104" s="1" t="s">
        <v>30</v>
      </c>
      <c r="B104" s="1">
        <v>2015</v>
      </c>
      <c r="C104" s="1" t="s">
        <v>44</v>
      </c>
      <c r="D104" s="1" t="str">
        <f t="shared" si="6"/>
        <v>2015 November</v>
      </c>
      <c r="E104" s="1">
        <v>126.1</v>
      </c>
      <c r="F104" s="1">
        <v>130.6</v>
      </c>
      <c r="G104" s="1">
        <v>121.7</v>
      </c>
      <c r="H104" s="1">
        <v>129.5</v>
      </c>
      <c r="I104" s="1">
        <v>117.8</v>
      </c>
      <c r="J104" s="1">
        <v>132.1</v>
      </c>
      <c r="K104" s="1">
        <v>155.19999999999999</v>
      </c>
      <c r="L104" s="1">
        <v>160.80000000000001</v>
      </c>
      <c r="M104" s="1">
        <v>94.5</v>
      </c>
      <c r="N104" s="1">
        <v>128.30000000000001</v>
      </c>
      <c r="O104" s="1">
        <v>123.1</v>
      </c>
      <c r="P104" s="1">
        <v>134.19999999999999</v>
      </c>
      <c r="Q104" s="1">
        <v>132.4</v>
      </c>
      <c r="R104" s="5">
        <f t="shared" si="7"/>
        <v>1686.3</v>
      </c>
      <c r="S104" s="5">
        <f>AVERAGE(CPI_Inflation_Clean[[#This Row],[Cereals and products]:[Food and beverages]])</f>
        <v>129.71538461538461</v>
      </c>
      <c r="T104" s="1">
        <v>132.1</v>
      </c>
      <c r="U104" s="1">
        <v>128.19999999999999</v>
      </c>
      <c r="V104" s="1">
        <v>131.5</v>
      </c>
      <c r="W104" s="5">
        <f t="shared" si="8"/>
        <v>391.79999999999995</v>
      </c>
      <c r="Y104" s="1">
        <v>125.6</v>
      </c>
      <c r="Z104" s="5">
        <f>SUM(CPI_Inflation_Clean[[#This Row],[Fuel and light]])</f>
        <v>125.6</v>
      </c>
      <c r="AA104" s="1">
        <f>IF(CPI_Inflation_Clean[[#This Row],[Housing]]="",X105,CPI_Inflation_Clean[[#This Row],[Housing]])</f>
        <v>122.9</v>
      </c>
      <c r="AB104" s="1">
        <v>125.6</v>
      </c>
      <c r="AC104" s="5">
        <f t="shared" si="9"/>
        <v>248.5</v>
      </c>
      <c r="AD104" s="5">
        <f>AVERAGE(CPI_Inflation_Clean[[#This Row],[Housing Clean]:[Household goods and services]])</f>
        <v>124.25</v>
      </c>
      <c r="AE104" s="1">
        <v>122.6</v>
      </c>
      <c r="AF104" s="5">
        <f>AVERAGE(CPI_Inflation_Clean[[#This Row],[Health]])</f>
        <v>122.6</v>
      </c>
      <c r="AG104" s="1">
        <v>114</v>
      </c>
      <c r="AH104" s="5">
        <f>SUM(CPI_Inflation_Clean[[#This Row],[Transport and communication]])</f>
        <v>114</v>
      </c>
      <c r="AI104" s="1">
        <v>125.8</v>
      </c>
      <c r="AJ104" s="5">
        <f>SUM(CPI_Inflation_Clean[[#This Row],[Education]])</f>
        <v>125.8</v>
      </c>
      <c r="AK104" s="1">
        <v>132.19999999999999</v>
      </c>
      <c r="AL104" s="1">
        <v>114.2</v>
      </c>
      <c r="AM104" s="5">
        <f t="shared" si="10"/>
        <v>246.39999999999998</v>
      </c>
      <c r="AN104" s="1">
        <v>120.9</v>
      </c>
      <c r="AO104" s="1">
        <v>119.6</v>
      </c>
      <c r="AP104" s="5">
        <f t="shared" si="11"/>
        <v>120.25</v>
      </c>
      <c r="AQ104" s="1">
        <v>128.30000000000001</v>
      </c>
    </row>
    <row r="105" spans="1:43">
      <c r="A105" s="1" t="s">
        <v>32</v>
      </c>
      <c r="B105" s="1">
        <v>2015</v>
      </c>
      <c r="C105" s="1" t="s">
        <v>44</v>
      </c>
      <c r="D105" s="1" t="str">
        <f t="shared" si="6"/>
        <v>2015 November</v>
      </c>
      <c r="E105" s="1">
        <v>124</v>
      </c>
      <c r="F105" s="1">
        <v>129.80000000000001</v>
      </c>
      <c r="G105" s="1">
        <v>121.5</v>
      </c>
      <c r="H105" s="1">
        <v>128.6</v>
      </c>
      <c r="I105" s="1">
        <v>110</v>
      </c>
      <c r="J105" s="1">
        <v>123.7</v>
      </c>
      <c r="K105" s="1">
        <v>164.6</v>
      </c>
      <c r="L105" s="1">
        <v>191.6</v>
      </c>
      <c r="M105" s="1">
        <v>90.8</v>
      </c>
      <c r="N105" s="1">
        <v>137.1</v>
      </c>
      <c r="O105" s="1">
        <v>119.8</v>
      </c>
      <c r="P105" s="1">
        <v>133.69999999999999</v>
      </c>
      <c r="Q105" s="1">
        <v>133.30000000000001</v>
      </c>
      <c r="R105" s="5">
        <f t="shared" si="7"/>
        <v>1708.4999999999998</v>
      </c>
      <c r="S105" s="5">
        <f>AVERAGE(CPI_Inflation_Clean[[#This Row],[Cereals and products]:[Food and beverages]])</f>
        <v>131.42307692307691</v>
      </c>
      <c r="T105" s="1">
        <v>125</v>
      </c>
      <c r="U105" s="1">
        <v>119.3</v>
      </c>
      <c r="V105" s="1">
        <v>124.2</v>
      </c>
      <c r="W105" s="5">
        <f t="shared" si="8"/>
        <v>368.5</v>
      </c>
      <c r="X105">
        <v>122.9</v>
      </c>
      <c r="Y105" s="1">
        <v>115.1</v>
      </c>
      <c r="Z105" s="5">
        <f>SUM(CPI_Inflation_Clean[[#This Row],[Fuel and light]])</f>
        <v>115.1</v>
      </c>
      <c r="AA105" s="1">
        <f>IF(CPI_Inflation_Clean[[#This Row],[Housing]]="",X106,CPI_Inflation_Clean[[#This Row],[Housing]])</f>
        <v>122.9</v>
      </c>
      <c r="AB105" s="1">
        <v>121</v>
      </c>
      <c r="AC105" s="5">
        <f t="shared" si="9"/>
        <v>243.9</v>
      </c>
      <c r="AD105" s="5">
        <f>AVERAGE(CPI_Inflation_Clean[[#This Row],[Housing Clean]:[Household goods and services]])</f>
        <v>121.95</v>
      </c>
      <c r="AE105" s="1">
        <v>118.1</v>
      </c>
      <c r="AF105" s="5">
        <f>AVERAGE(CPI_Inflation_Clean[[#This Row],[Health]])</f>
        <v>118.1</v>
      </c>
      <c r="AG105" s="1">
        <v>109.3</v>
      </c>
      <c r="AH105" s="5">
        <f>SUM(CPI_Inflation_Clean[[#This Row],[Transport and communication]])</f>
        <v>109.3</v>
      </c>
      <c r="AI105" s="1">
        <v>126.6</v>
      </c>
      <c r="AJ105" s="5">
        <f>SUM(CPI_Inflation_Clean[[#This Row],[Education]])</f>
        <v>126.6</v>
      </c>
      <c r="AK105" s="1">
        <v>137.6</v>
      </c>
      <c r="AL105" s="1">
        <v>113.3</v>
      </c>
      <c r="AM105" s="5">
        <f t="shared" si="10"/>
        <v>250.89999999999998</v>
      </c>
      <c r="AN105" s="1">
        <v>117.9</v>
      </c>
      <c r="AO105" s="1">
        <v>116.6</v>
      </c>
      <c r="AP105" s="5">
        <f t="shared" si="11"/>
        <v>117.25</v>
      </c>
      <c r="AQ105" s="1">
        <v>124.6</v>
      </c>
    </row>
    <row r="106" spans="1:43">
      <c r="A106" s="1" t="s">
        <v>33</v>
      </c>
      <c r="B106" s="1">
        <v>2015</v>
      </c>
      <c r="C106" s="1" t="s">
        <v>44</v>
      </c>
      <c r="D106" s="1" t="str">
        <f t="shared" si="6"/>
        <v>2015 November</v>
      </c>
      <c r="E106" s="1">
        <v>125.4</v>
      </c>
      <c r="F106" s="1">
        <v>130.30000000000001</v>
      </c>
      <c r="G106" s="1">
        <v>121.6</v>
      </c>
      <c r="H106" s="1">
        <v>129.19999999999999</v>
      </c>
      <c r="I106" s="1">
        <v>114.9</v>
      </c>
      <c r="J106" s="1">
        <v>128.19999999999999</v>
      </c>
      <c r="K106" s="1">
        <v>158.4</v>
      </c>
      <c r="L106" s="1">
        <v>171.2</v>
      </c>
      <c r="M106" s="1">
        <v>93.3</v>
      </c>
      <c r="N106" s="1">
        <v>131.19999999999999</v>
      </c>
      <c r="O106" s="1">
        <v>121.7</v>
      </c>
      <c r="P106" s="1">
        <v>134</v>
      </c>
      <c r="Q106" s="1">
        <v>132.69999999999999</v>
      </c>
      <c r="R106" s="5">
        <f t="shared" si="7"/>
        <v>1692.1</v>
      </c>
      <c r="S106" s="5">
        <f>AVERAGE(CPI_Inflation_Clean[[#This Row],[Cereals and products]:[Food and beverages]])</f>
        <v>130.16153846153844</v>
      </c>
      <c r="T106" s="1">
        <v>129.30000000000001</v>
      </c>
      <c r="U106" s="1">
        <v>124.5</v>
      </c>
      <c r="V106" s="1">
        <v>128.6</v>
      </c>
      <c r="W106" s="5">
        <f t="shared" si="8"/>
        <v>382.4</v>
      </c>
      <c r="X106">
        <v>122.9</v>
      </c>
      <c r="Y106" s="1">
        <v>121.6</v>
      </c>
      <c r="Z106" s="5">
        <f>SUM(CPI_Inflation_Clean[[#This Row],[Fuel and light]])</f>
        <v>121.6</v>
      </c>
      <c r="AA106" s="1">
        <f>IF(CPI_Inflation_Clean[[#This Row],[Housing]]="",X107,CPI_Inflation_Clean[[#This Row],[Housing]])</f>
        <v>122.9</v>
      </c>
      <c r="AB106" s="1">
        <v>123.4</v>
      </c>
      <c r="AC106" s="5">
        <f t="shared" si="9"/>
        <v>246.3</v>
      </c>
      <c r="AD106" s="5">
        <f>AVERAGE(CPI_Inflation_Clean[[#This Row],[Housing Clean]:[Household goods and services]])</f>
        <v>123.15</v>
      </c>
      <c r="AE106" s="1">
        <v>120.9</v>
      </c>
      <c r="AF106" s="5">
        <f>AVERAGE(CPI_Inflation_Clean[[#This Row],[Health]])</f>
        <v>120.9</v>
      </c>
      <c r="AG106" s="1">
        <v>111.5</v>
      </c>
      <c r="AH106" s="5">
        <f>SUM(CPI_Inflation_Clean[[#This Row],[Transport and communication]])</f>
        <v>111.5</v>
      </c>
      <c r="AI106" s="1">
        <v>126.3</v>
      </c>
      <c r="AJ106" s="5">
        <f>SUM(CPI_Inflation_Clean[[#This Row],[Education]])</f>
        <v>126.3</v>
      </c>
      <c r="AK106" s="1">
        <v>133.6</v>
      </c>
      <c r="AL106" s="1">
        <v>113.8</v>
      </c>
      <c r="AM106" s="5">
        <f t="shared" si="10"/>
        <v>247.39999999999998</v>
      </c>
      <c r="AN106" s="1">
        <v>119.2</v>
      </c>
      <c r="AO106" s="1">
        <v>118.1</v>
      </c>
      <c r="AP106" s="5">
        <f t="shared" si="11"/>
        <v>118.65</v>
      </c>
      <c r="AQ106" s="1">
        <v>126.6</v>
      </c>
    </row>
    <row r="107" spans="1:43">
      <c r="A107" s="1" t="s">
        <v>30</v>
      </c>
      <c r="B107" s="1">
        <v>2015</v>
      </c>
      <c r="C107" s="1" t="s">
        <v>45</v>
      </c>
      <c r="D107" s="1" t="str">
        <f t="shared" si="6"/>
        <v>2015 December</v>
      </c>
      <c r="E107" s="1">
        <v>126.3</v>
      </c>
      <c r="F107" s="1">
        <v>131.30000000000001</v>
      </c>
      <c r="G107" s="1">
        <v>123.3</v>
      </c>
      <c r="H107" s="1">
        <v>129.80000000000001</v>
      </c>
      <c r="I107" s="1">
        <v>118.3</v>
      </c>
      <c r="J107" s="1">
        <v>131.6</v>
      </c>
      <c r="K107" s="1">
        <v>145.5</v>
      </c>
      <c r="L107" s="1">
        <v>162.1</v>
      </c>
      <c r="M107" s="1">
        <v>95.4</v>
      </c>
      <c r="N107" s="1">
        <v>128.9</v>
      </c>
      <c r="O107" s="1">
        <v>123.3</v>
      </c>
      <c r="P107" s="1">
        <v>135.1</v>
      </c>
      <c r="Q107" s="1">
        <v>131.4</v>
      </c>
      <c r="R107" s="5">
        <f t="shared" si="7"/>
        <v>1682.3000000000002</v>
      </c>
      <c r="S107" s="5">
        <f>AVERAGE(CPI_Inflation_Clean[[#This Row],[Cereals and products]:[Food and beverages]])</f>
        <v>129.40769230769232</v>
      </c>
      <c r="T107" s="1">
        <v>132.5</v>
      </c>
      <c r="U107" s="1">
        <v>128.5</v>
      </c>
      <c r="V107" s="1">
        <v>131.9</v>
      </c>
      <c r="W107" s="5">
        <f t="shared" si="8"/>
        <v>392.9</v>
      </c>
      <c r="Y107" s="1">
        <v>125.7</v>
      </c>
      <c r="Z107" s="5">
        <f>SUM(CPI_Inflation_Clean[[#This Row],[Fuel and light]])</f>
        <v>125.7</v>
      </c>
      <c r="AA107" s="1">
        <f>IF(CPI_Inflation_Clean[[#This Row],[Housing]]="",X108,CPI_Inflation_Clean[[#This Row],[Housing]])</f>
        <v>122.4</v>
      </c>
      <c r="AB107" s="1">
        <v>126</v>
      </c>
      <c r="AC107" s="5">
        <f t="shared" si="9"/>
        <v>248.4</v>
      </c>
      <c r="AD107" s="5">
        <f>AVERAGE(CPI_Inflation_Clean[[#This Row],[Housing Clean]:[Household goods and services]])</f>
        <v>124.2</v>
      </c>
      <c r="AE107" s="1">
        <v>123.1</v>
      </c>
      <c r="AF107" s="5">
        <f>AVERAGE(CPI_Inflation_Clean[[#This Row],[Health]])</f>
        <v>123.1</v>
      </c>
      <c r="AG107" s="1">
        <v>114</v>
      </c>
      <c r="AH107" s="5">
        <f>SUM(CPI_Inflation_Clean[[#This Row],[Transport and communication]])</f>
        <v>114</v>
      </c>
      <c r="AI107" s="1">
        <v>125.6</v>
      </c>
      <c r="AJ107" s="5">
        <f>SUM(CPI_Inflation_Clean[[#This Row],[Education]])</f>
        <v>125.6</v>
      </c>
      <c r="AK107" s="1">
        <v>133.1</v>
      </c>
      <c r="AL107" s="1">
        <v>114.1</v>
      </c>
      <c r="AM107" s="5">
        <f t="shared" si="10"/>
        <v>247.2</v>
      </c>
      <c r="AN107" s="1">
        <v>121.6</v>
      </c>
      <c r="AO107" s="1">
        <v>119.8</v>
      </c>
      <c r="AP107" s="5">
        <f t="shared" si="11"/>
        <v>120.69999999999999</v>
      </c>
      <c r="AQ107" s="1">
        <v>127.9</v>
      </c>
    </row>
    <row r="108" spans="1:43">
      <c r="A108" s="1" t="s">
        <v>32</v>
      </c>
      <c r="B108" s="1">
        <v>2015</v>
      </c>
      <c r="C108" s="1" t="s">
        <v>45</v>
      </c>
      <c r="D108" s="1" t="str">
        <f t="shared" si="6"/>
        <v>2015 December</v>
      </c>
      <c r="E108" s="1">
        <v>124.3</v>
      </c>
      <c r="F108" s="1">
        <v>131.69999999999999</v>
      </c>
      <c r="G108" s="1">
        <v>127.1</v>
      </c>
      <c r="H108" s="1">
        <v>128.6</v>
      </c>
      <c r="I108" s="1">
        <v>110</v>
      </c>
      <c r="J108" s="1">
        <v>120.8</v>
      </c>
      <c r="K108" s="1">
        <v>149</v>
      </c>
      <c r="L108" s="1">
        <v>190.1</v>
      </c>
      <c r="M108" s="1">
        <v>92.7</v>
      </c>
      <c r="N108" s="1">
        <v>138.6</v>
      </c>
      <c r="O108" s="1">
        <v>120.2</v>
      </c>
      <c r="P108" s="1">
        <v>134.19999999999999</v>
      </c>
      <c r="Q108" s="1">
        <v>131.5</v>
      </c>
      <c r="R108" s="5">
        <f t="shared" si="7"/>
        <v>1698.8</v>
      </c>
      <c r="S108" s="5">
        <f>AVERAGE(CPI_Inflation_Clean[[#This Row],[Cereals and products]:[Food and beverages]])</f>
        <v>130.67692307692306</v>
      </c>
      <c r="T108" s="1">
        <v>125.4</v>
      </c>
      <c r="U108" s="1">
        <v>119.5</v>
      </c>
      <c r="V108" s="1">
        <v>124.5</v>
      </c>
      <c r="W108" s="5">
        <f t="shared" si="8"/>
        <v>369.4</v>
      </c>
      <c r="X108">
        <v>122.4</v>
      </c>
      <c r="Y108" s="1">
        <v>116</v>
      </c>
      <c r="Z108" s="5">
        <f>SUM(CPI_Inflation_Clean[[#This Row],[Fuel and light]])</f>
        <v>116</v>
      </c>
      <c r="AA108" s="1">
        <f>IF(CPI_Inflation_Clean[[#This Row],[Housing]]="",X109,CPI_Inflation_Clean[[#This Row],[Housing]])</f>
        <v>122.4</v>
      </c>
      <c r="AB108" s="1">
        <v>121</v>
      </c>
      <c r="AC108" s="5">
        <f t="shared" si="9"/>
        <v>243.4</v>
      </c>
      <c r="AD108" s="5">
        <f>AVERAGE(CPI_Inflation_Clean[[#This Row],[Housing Clean]:[Household goods and services]])</f>
        <v>121.7</v>
      </c>
      <c r="AE108" s="1">
        <v>118.6</v>
      </c>
      <c r="AF108" s="5">
        <f>AVERAGE(CPI_Inflation_Clean[[#This Row],[Health]])</f>
        <v>118.6</v>
      </c>
      <c r="AG108" s="1">
        <v>109.3</v>
      </c>
      <c r="AH108" s="5">
        <f>SUM(CPI_Inflation_Clean[[#This Row],[Transport and communication]])</f>
        <v>109.3</v>
      </c>
      <c r="AI108" s="1">
        <v>126.6</v>
      </c>
      <c r="AJ108" s="5">
        <f>SUM(CPI_Inflation_Clean[[#This Row],[Education]])</f>
        <v>126.6</v>
      </c>
      <c r="AK108" s="1">
        <v>138.19999999999999</v>
      </c>
      <c r="AL108" s="1">
        <v>113.2</v>
      </c>
      <c r="AM108" s="5">
        <f t="shared" si="10"/>
        <v>251.39999999999998</v>
      </c>
      <c r="AN108" s="1">
        <v>118.1</v>
      </c>
      <c r="AO108" s="1">
        <v>116.7</v>
      </c>
      <c r="AP108" s="5">
        <f t="shared" si="11"/>
        <v>117.4</v>
      </c>
      <c r="AQ108" s="1">
        <v>124</v>
      </c>
    </row>
    <row r="109" spans="1:43">
      <c r="A109" s="1" t="s">
        <v>33</v>
      </c>
      <c r="B109" s="1">
        <v>2015</v>
      </c>
      <c r="C109" s="1" t="s">
        <v>45</v>
      </c>
      <c r="D109" s="1" t="str">
        <f t="shared" si="6"/>
        <v>2015 December</v>
      </c>
      <c r="E109" s="1">
        <v>125.7</v>
      </c>
      <c r="F109" s="1">
        <v>131.4</v>
      </c>
      <c r="G109" s="1">
        <v>124.8</v>
      </c>
      <c r="H109" s="1">
        <v>129.4</v>
      </c>
      <c r="I109" s="1">
        <v>115.3</v>
      </c>
      <c r="J109" s="1">
        <v>126.6</v>
      </c>
      <c r="K109" s="1">
        <v>146.69999999999999</v>
      </c>
      <c r="L109" s="1">
        <v>171.5</v>
      </c>
      <c r="M109" s="1">
        <v>94.5</v>
      </c>
      <c r="N109" s="1">
        <v>132.1</v>
      </c>
      <c r="O109" s="1">
        <v>122</v>
      </c>
      <c r="P109" s="1">
        <v>134.69999999999999</v>
      </c>
      <c r="Q109" s="1">
        <v>131.4</v>
      </c>
      <c r="R109" s="5">
        <f t="shared" si="7"/>
        <v>1686.1000000000001</v>
      </c>
      <c r="S109" s="5">
        <f>AVERAGE(CPI_Inflation_Clean[[#This Row],[Cereals and products]:[Food and beverages]])</f>
        <v>129.70000000000002</v>
      </c>
      <c r="T109" s="1">
        <v>129.69999999999999</v>
      </c>
      <c r="U109" s="1">
        <v>124.8</v>
      </c>
      <c r="V109" s="1">
        <v>129</v>
      </c>
      <c r="W109" s="5">
        <f t="shared" si="8"/>
        <v>383.5</v>
      </c>
      <c r="X109">
        <v>122.4</v>
      </c>
      <c r="Y109" s="1">
        <v>122</v>
      </c>
      <c r="Z109" s="5">
        <f>SUM(CPI_Inflation_Clean[[#This Row],[Fuel and light]])</f>
        <v>122</v>
      </c>
      <c r="AA109" s="1">
        <f>IF(CPI_Inflation_Clean[[#This Row],[Housing]]="",X110,CPI_Inflation_Clean[[#This Row],[Housing]])</f>
        <v>122.4</v>
      </c>
      <c r="AB109" s="1">
        <v>123.6</v>
      </c>
      <c r="AC109" s="5">
        <f t="shared" si="9"/>
        <v>246</v>
      </c>
      <c r="AD109" s="5">
        <f>AVERAGE(CPI_Inflation_Clean[[#This Row],[Housing Clean]:[Household goods and services]])</f>
        <v>123</v>
      </c>
      <c r="AE109" s="1">
        <v>121.4</v>
      </c>
      <c r="AF109" s="5">
        <f>AVERAGE(CPI_Inflation_Clean[[#This Row],[Health]])</f>
        <v>121.4</v>
      </c>
      <c r="AG109" s="1">
        <v>111.5</v>
      </c>
      <c r="AH109" s="5">
        <f>SUM(CPI_Inflation_Clean[[#This Row],[Transport and communication]])</f>
        <v>111.5</v>
      </c>
      <c r="AI109" s="1">
        <v>126.2</v>
      </c>
      <c r="AJ109" s="5">
        <f>SUM(CPI_Inflation_Clean[[#This Row],[Education]])</f>
        <v>126.2</v>
      </c>
      <c r="AK109" s="1">
        <v>134.5</v>
      </c>
      <c r="AL109" s="1">
        <v>113.7</v>
      </c>
      <c r="AM109" s="5">
        <f t="shared" si="10"/>
        <v>248.2</v>
      </c>
      <c r="AN109" s="1">
        <v>119.6</v>
      </c>
      <c r="AO109" s="1">
        <v>118.3</v>
      </c>
      <c r="AP109" s="5">
        <f t="shared" si="11"/>
        <v>118.94999999999999</v>
      </c>
      <c r="AQ109" s="1">
        <v>126.1</v>
      </c>
    </row>
    <row r="110" spans="1:43">
      <c r="A110" s="1" t="s">
        <v>30</v>
      </c>
      <c r="B110" s="1">
        <v>2016</v>
      </c>
      <c r="C110" s="1" t="s">
        <v>31</v>
      </c>
      <c r="D110" s="1" t="str">
        <f t="shared" si="6"/>
        <v>2016 January</v>
      </c>
      <c r="E110" s="1">
        <v>126.8</v>
      </c>
      <c r="F110" s="1">
        <v>133.19999999999999</v>
      </c>
      <c r="G110" s="1">
        <v>126.5</v>
      </c>
      <c r="H110" s="1">
        <v>130.30000000000001</v>
      </c>
      <c r="I110" s="1">
        <v>118.9</v>
      </c>
      <c r="J110" s="1">
        <v>131.6</v>
      </c>
      <c r="K110" s="1">
        <v>140.1</v>
      </c>
      <c r="L110" s="1">
        <v>163.80000000000001</v>
      </c>
      <c r="M110" s="1">
        <v>97.7</v>
      </c>
      <c r="N110" s="1">
        <v>129.6</v>
      </c>
      <c r="O110" s="1">
        <v>124.3</v>
      </c>
      <c r="P110" s="1">
        <v>135.9</v>
      </c>
      <c r="Q110" s="1">
        <v>131.4</v>
      </c>
      <c r="R110" s="5">
        <f t="shared" si="7"/>
        <v>1690.1000000000001</v>
      </c>
      <c r="S110" s="5">
        <f>AVERAGE(CPI_Inflation_Clean[[#This Row],[Cereals and products]:[Food and beverages]])</f>
        <v>130.00769230769231</v>
      </c>
      <c r="T110" s="1">
        <v>133.19999999999999</v>
      </c>
      <c r="U110" s="1">
        <v>128.9</v>
      </c>
      <c r="V110" s="1">
        <v>132.6</v>
      </c>
      <c r="W110" s="5">
        <f t="shared" si="8"/>
        <v>394.70000000000005</v>
      </c>
      <c r="Y110" s="1">
        <v>126.2</v>
      </c>
      <c r="Z110" s="5">
        <f>SUM(CPI_Inflation_Clean[[#This Row],[Fuel and light]])</f>
        <v>126.2</v>
      </c>
      <c r="AA110" s="1">
        <f>IF(CPI_Inflation_Clean[[#This Row],[Housing]]="",X111,CPI_Inflation_Clean[[#This Row],[Housing]])</f>
        <v>123.4</v>
      </c>
      <c r="AB110" s="1">
        <v>126.6</v>
      </c>
      <c r="AC110" s="5">
        <f t="shared" si="9"/>
        <v>250</v>
      </c>
      <c r="AD110" s="5">
        <f>AVERAGE(CPI_Inflation_Clean[[#This Row],[Housing Clean]:[Household goods and services]])</f>
        <v>125</v>
      </c>
      <c r="AE110" s="1">
        <v>123.7</v>
      </c>
      <c r="AF110" s="5">
        <f>AVERAGE(CPI_Inflation_Clean[[#This Row],[Health]])</f>
        <v>123.7</v>
      </c>
      <c r="AG110" s="1">
        <v>113.6</v>
      </c>
      <c r="AH110" s="5">
        <f>SUM(CPI_Inflation_Clean[[#This Row],[Transport and communication]])</f>
        <v>113.6</v>
      </c>
      <c r="AI110" s="1">
        <v>126.2</v>
      </c>
      <c r="AJ110" s="5">
        <f>SUM(CPI_Inflation_Clean[[#This Row],[Education]])</f>
        <v>126.2</v>
      </c>
      <c r="AK110" s="1">
        <v>133.6</v>
      </c>
      <c r="AL110" s="1">
        <v>114.9</v>
      </c>
      <c r="AM110" s="5">
        <f t="shared" si="10"/>
        <v>248.5</v>
      </c>
      <c r="AN110" s="1">
        <v>121.4</v>
      </c>
      <c r="AO110" s="1">
        <v>120.1</v>
      </c>
      <c r="AP110" s="5">
        <f t="shared" si="11"/>
        <v>120.75</v>
      </c>
      <c r="AQ110" s="1">
        <v>128.1</v>
      </c>
    </row>
    <row r="111" spans="1:43">
      <c r="A111" s="1" t="s">
        <v>32</v>
      </c>
      <c r="B111" s="1">
        <v>2016</v>
      </c>
      <c r="C111" s="1" t="s">
        <v>31</v>
      </c>
      <c r="D111" s="1" t="str">
        <f t="shared" si="6"/>
        <v>2016 January</v>
      </c>
      <c r="E111" s="1">
        <v>124.7</v>
      </c>
      <c r="F111" s="1">
        <v>135.9</v>
      </c>
      <c r="G111" s="1">
        <v>132</v>
      </c>
      <c r="H111" s="1">
        <v>129.19999999999999</v>
      </c>
      <c r="I111" s="1">
        <v>109.7</v>
      </c>
      <c r="J111" s="1">
        <v>119</v>
      </c>
      <c r="K111" s="1">
        <v>144.1</v>
      </c>
      <c r="L111" s="1">
        <v>184.2</v>
      </c>
      <c r="M111" s="1">
        <v>96.7</v>
      </c>
      <c r="N111" s="1">
        <v>139.5</v>
      </c>
      <c r="O111" s="1">
        <v>120.5</v>
      </c>
      <c r="P111" s="1">
        <v>134.69999999999999</v>
      </c>
      <c r="Q111" s="1">
        <v>131.19999999999999</v>
      </c>
      <c r="R111" s="5">
        <f t="shared" si="7"/>
        <v>1701.4</v>
      </c>
      <c r="S111" s="5">
        <f>AVERAGE(CPI_Inflation_Clean[[#This Row],[Cereals and products]:[Food and beverages]])</f>
        <v>130.87692307692308</v>
      </c>
      <c r="T111" s="1">
        <v>125.8</v>
      </c>
      <c r="U111" s="1">
        <v>119.8</v>
      </c>
      <c r="V111" s="1">
        <v>124.9</v>
      </c>
      <c r="W111" s="5">
        <f t="shared" si="8"/>
        <v>370.5</v>
      </c>
      <c r="X111">
        <v>123.4</v>
      </c>
      <c r="Y111" s="1">
        <v>116.9</v>
      </c>
      <c r="Z111" s="5">
        <f>SUM(CPI_Inflation_Clean[[#This Row],[Fuel and light]])</f>
        <v>116.9</v>
      </c>
      <c r="AA111" s="1">
        <f>IF(CPI_Inflation_Clean[[#This Row],[Housing]]="",X112,CPI_Inflation_Clean[[#This Row],[Housing]])</f>
        <v>123.4</v>
      </c>
      <c r="AB111" s="1">
        <v>121.6</v>
      </c>
      <c r="AC111" s="5">
        <f t="shared" si="9"/>
        <v>245</v>
      </c>
      <c r="AD111" s="5">
        <f>AVERAGE(CPI_Inflation_Clean[[#This Row],[Housing Clean]:[Household goods and services]])</f>
        <v>122.5</v>
      </c>
      <c r="AE111" s="1">
        <v>119.1</v>
      </c>
      <c r="AF111" s="5">
        <f>AVERAGE(CPI_Inflation_Clean[[#This Row],[Health]])</f>
        <v>119.1</v>
      </c>
      <c r="AG111" s="1">
        <v>108.9</v>
      </c>
      <c r="AH111" s="5">
        <f>SUM(CPI_Inflation_Clean[[#This Row],[Transport and communication]])</f>
        <v>108.9</v>
      </c>
      <c r="AI111" s="1">
        <v>126.4</v>
      </c>
      <c r="AJ111" s="5">
        <f>SUM(CPI_Inflation_Clean[[#This Row],[Education]])</f>
        <v>126.4</v>
      </c>
      <c r="AK111" s="1">
        <v>139.5</v>
      </c>
      <c r="AL111" s="1">
        <v>114</v>
      </c>
      <c r="AM111" s="5">
        <f t="shared" si="10"/>
        <v>253.5</v>
      </c>
      <c r="AN111" s="1">
        <v>118.5</v>
      </c>
      <c r="AO111" s="1">
        <v>116.8</v>
      </c>
      <c r="AP111" s="5">
        <f t="shared" si="11"/>
        <v>117.65</v>
      </c>
      <c r="AQ111" s="1">
        <v>124.2</v>
      </c>
    </row>
    <row r="112" spans="1:43">
      <c r="A112" s="1" t="s">
        <v>33</v>
      </c>
      <c r="B112" s="1">
        <v>2016</v>
      </c>
      <c r="C112" s="1" t="s">
        <v>31</v>
      </c>
      <c r="D112" s="1" t="str">
        <f t="shared" si="6"/>
        <v>2016 January</v>
      </c>
      <c r="E112" s="1">
        <v>126.1</v>
      </c>
      <c r="F112" s="1">
        <v>134.1</v>
      </c>
      <c r="G112" s="1">
        <v>128.6</v>
      </c>
      <c r="H112" s="1">
        <v>129.9</v>
      </c>
      <c r="I112" s="1">
        <v>115.5</v>
      </c>
      <c r="J112" s="1">
        <v>125.7</v>
      </c>
      <c r="K112" s="1">
        <v>141.5</v>
      </c>
      <c r="L112" s="1">
        <v>170.7</v>
      </c>
      <c r="M112" s="1">
        <v>97.4</v>
      </c>
      <c r="N112" s="1">
        <v>132.9</v>
      </c>
      <c r="O112" s="1">
        <v>122.7</v>
      </c>
      <c r="P112" s="1">
        <v>135.30000000000001</v>
      </c>
      <c r="Q112" s="1">
        <v>131.30000000000001</v>
      </c>
      <c r="R112" s="5">
        <f t="shared" si="7"/>
        <v>1691.7</v>
      </c>
      <c r="S112" s="5">
        <f>AVERAGE(CPI_Inflation_Clean[[#This Row],[Cereals and products]:[Food and beverages]])</f>
        <v>130.13076923076923</v>
      </c>
      <c r="T112" s="1">
        <v>130.30000000000001</v>
      </c>
      <c r="U112" s="1">
        <v>125.1</v>
      </c>
      <c r="V112" s="1">
        <v>129.5</v>
      </c>
      <c r="W112" s="5">
        <f t="shared" si="8"/>
        <v>384.9</v>
      </c>
      <c r="X112">
        <v>123.4</v>
      </c>
      <c r="Y112" s="1">
        <v>122.7</v>
      </c>
      <c r="Z112" s="5">
        <f>SUM(CPI_Inflation_Clean[[#This Row],[Fuel and light]])</f>
        <v>122.7</v>
      </c>
      <c r="AA112" s="1">
        <f>IF(CPI_Inflation_Clean[[#This Row],[Housing]]="",X113,CPI_Inflation_Clean[[#This Row],[Housing]])</f>
        <v>123.4</v>
      </c>
      <c r="AB112" s="1">
        <v>124.2</v>
      </c>
      <c r="AC112" s="5">
        <f t="shared" si="9"/>
        <v>247.60000000000002</v>
      </c>
      <c r="AD112" s="5">
        <f>AVERAGE(CPI_Inflation_Clean[[#This Row],[Housing Clean]:[Household goods and services]])</f>
        <v>123.80000000000001</v>
      </c>
      <c r="AE112" s="1">
        <v>122</v>
      </c>
      <c r="AF112" s="5">
        <f>AVERAGE(CPI_Inflation_Clean[[#This Row],[Health]])</f>
        <v>122</v>
      </c>
      <c r="AG112" s="1">
        <v>111.1</v>
      </c>
      <c r="AH112" s="5">
        <f>SUM(CPI_Inflation_Clean[[#This Row],[Transport and communication]])</f>
        <v>111.1</v>
      </c>
      <c r="AI112" s="1">
        <v>126.3</v>
      </c>
      <c r="AJ112" s="5">
        <f>SUM(CPI_Inflation_Clean[[#This Row],[Education]])</f>
        <v>126.3</v>
      </c>
      <c r="AK112" s="1">
        <v>135.19999999999999</v>
      </c>
      <c r="AL112" s="1">
        <v>114.5</v>
      </c>
      <c r="AM112" s="5">
        <f t="shared" si="10"/>
        <v>249.7</v>
      </c>
      <c r="AN112" s="1">
        <v>119.8</v>
      </c>
      <c r="AO112" s="1">
        <v>118.5</v>
      </c>
      <c r="AP112" s="5">
        <f t="shared" si="11"/>
        <v>119.15</v>
      </c>
      <c r="AQ112" s="1">
        <v>126.3</v>
      </c>
    </row>
    <row r="113" spans="1:43">
      <c r="A113" s="1" t="s">
        <v>30</v>
      </c>
      <c r="B113" s="1">
        <v>2016</v>
      </c>
      <c r="C113" s="1" t="s">
        <v>34</v>
      </c>
      <c r="D113" s="1" t="str">
        <f t="shared" si="6"/>
        <v>2016 February</v>
      </c>
      <c r="E113" s="1">
        <v>127.1</v>
      </c>
      <c r="F113" s="1">
        <v>133.69999999999999</v>
      </c>
      <c r="G113" s="1">
        <v>127.7</v>
      </c>
      <c r="H113" s="1">
        <v>130.69999999999999</v>
      </c>
      <c r="I113" s="1">
        <v>118.5</v>
      </c>
      <c r="J113" s="1">
        <v>130.4</v>
      </c>
      <c r="K113" s="1">
        <v>130.9</v>
      </c>
      <c r="L113" s="1">
        <v>162.80000000000001</v>
      </c>
      <c r="M113" s="1">
        <v>98.7</v>
      </c>
      <c r="N113" s="1">
        <v>130.6</v>
      </c>
      <c r="O113" s="1">
        <v>124.8</v>
      </c>
      <c r="P113" s="1">
        <v>136.4</v>
      </c>
      <c r="Q113" s="1">
        <v>130.30000000000001</v>
      </c>
      <c r="R113" s="5">
        <f t="shared" si="7"/>
        <v>1682.6</v>
      </c>
      <c r="S113" s="5">
        <f>AVERAGE(CPI_Inflation_Clean[[#This Row],[Cereals and products]:[Food and beverages]])</f>
        <v>129.43076923076922</v>
      </c>
      <c r="T113" s="1">
        <v>133.9</v>
      </c>
      <c r="U113" s="1">
        <v>129.80000000000001</v>
      </c>
      <c r="V113" s="1">
        <v>133.4</v>
      </c>
      <c r="W113" s="5">
        <f t="shared" si="8"/>
        <v>397.1</v>
      </c>
      <c r="Y113" s="1">
        <v>127.5</v>
      </c>
      <c r="Z113" s="5">
        <f>SUM(CPI_Inflation_Clean[[#This Row],[Fuel and light]])</f>
        <v>127.5</v>
      </c>
      <c r="AA113" s="1">
        <f>IF(CPI_Inflation_Clean[[#This Row],[Housing]]="",X114,CPI_Inflation_Clean[[#This Row],[Housing]])</f>
        <v>124.4</v>
      </c>
      <c r="AB113" s="1">
        <v>127.1</v>
      </c>
      <c r="AC113" s="5">
        <f t="shared" si="9"/>
        <v>251.5</v>
      </c>
      <c r="AD113" s="5">
        <f>AVERAGE(CPI_Inflation_Clean[[#This Row],[Housing Clean]:[Household goods and services]])</f>
        <v>125.75</v>
      </c>
      <c r="AE113" s="1">
        <v>124.3</v>
      </c>
      <c r="AF113" s="5">
        <f>AVERAGE(CPI_Inflation_Clean[[#This Row],[Health]])</f>
        <v>124.3</v>
      </c>
      <c r="AG113" s="1">
        <v>113.9</v>
      </c>
      <c r="AH113" s="5">
        <f>SUM(CPI_Inflation_Clean[[#This Row],[Transport and communication]])</f>
        <v>113.9</v>
      </c>
      <c r="AI113" s="1">
        <v>127.1</v>
      </c>
      <c r="AJ113" s="5">
        <f>SUM(CPI_Inflation_Clean[[#This Row],[Education]])</f>
        <v>127.1</v>
      </c>
      <c r="AK113" s="1">
        <v>134.4</v>
      </c>
      <c r="AL113" s="1">
        <v>116.8</v>
      </c>
      <c r="AM113" s="5">
        <f t="shared" si="10"/>
        <v>251.2</v>
      </c>
      <c r="AN113" s="1">
        <v>122.3</v>
      </c>
      <c r="AO113" s="1">
        <v>120.9</v>
      </c>
      <c r="AP113" s="5">
        <f t="shared" si="11"/>
        <v>121.6</v>
      </c>
      <c r="AQ113" s="1">
        <v>127.9</v>
      </c>
    </row>
    <row r="114" spans="1:43">
      <c r="A114" s="1" t="s">
        <v>32</v>
      </c>
      <c r="B114" s="1">
        <v>2016</v>
      </c>
      <c r="C114" s="1" t="s">
        <v>34</v>
      </c>
      <c r="D114" s="1" t="str">
        <f t="shared" si="6"/>
        <v>2016 February</v>
      </c>
      <c r="E114" s="1">
        <v>124.8</v>
      </c>
      <c r="F114" s="1">
        <v>135.1</v>
      </c>
      <c r="G114" s="1">
        <v>130.30000000000001</v>
      </c>
      <c r="H114" s="1">
        <v>129.6</v>
      </c>
      <c r="I114" s="1">
        <v>108.4</v>
      </c>
      <c r="J114" s="1">
        <v>118.6</v>
      </c>
      <c r="K114" s="1">
        <v>129.19999999999999</v>
      </c>
      <c r="L114" s="1">
        <v>176.4</v>
      </c>
      <c r="M114" s="1">
        <v>99.1</v>
      </c>
      <c r="N114" s="1">
        <v>139.69999999999999</v>
      </c>
      <c r="O114" s="1">
        <v>120.6</v>
      </c>
      <c r="P114" s="1">
        <v>135.19999999999999</v>
      </c>
      <c r="Q114" s="1">
        <v>129.1</v>
      </c>
      <c r="R114" s="5">
        <f t="shared" si="7"/>
        <v>1676.1</v>
      </c>
      <c r="S114" s="5">
        <f>AVERAGE(CPI_Inflation_Clean[[#This Row],[Cereals and products]:[Food and beverages]])</f>
        <v>128.93076923076922</v>
      </c>
      <c r="T114" s="1">
        <v>126.2</v>
      </c>
      <c r="U114" s="1">
        <v>120.1</v>
      </c>
      <c r="V114" s="1">
        <v>125.3</v>
      </c>
      <c r="W114" s="5">
        <f t="shared" si="8"/>
        <v>371.6</v>
      </c>
      <c r="X114">
        <v>124.4</v>
      </c>
      <c r="Y114" s="1">
        <v>116</v>
      </c>
      <c r="Z114" s="5">
        <f>SUM(CPI_Inflation_Clean[[#This Row],[Fuel and light]])</f>
        <v>116</v>
      </c>
      <c r="AA114" s="1">
        <f>IF(CPI_Inflation_Clean[[#This Row],[Housing]]="",X115,CPI_Inflation_Clean[[#This Row],[Housing]])</f>
        <v>124.4</v>
      </c>
      <c r="AB114" s="1">
        <v>121.8</v>
      </c>
      <c r="AC114" s="5">
        <f t="shared" si="9"/>
        <v>246.2</v>
      </c>
      <c r="AD114" s="5">
        <f>AVERAGE(CPI_Inflation_Clean[[#This Row],[Housing Clean]:[Household goods and services]])</f>
        <v>123.1</v>
      </c>
      <c r="AE114" s="1">
        <v>119.5</v>
      </c>
      <c r="AF114" s="5">
        <f>AVERAGE(CPI_Inflation_Clean[[#This Row],[Health]])</f>
        <v>119.5</v>
      </c>
      <c r="AG114" s="1">
        <v>109.1</v>
      </c>
      <c r="AH114" s="5">
        <f>SUM(CPI_Inflation_Clean[[#This Row],[Transport and communication]])</f>
        <v>109.1</v>
      </c>
      <c r="AI114" s="1">
        <v>126.3</v>
      </c>
      <c r="AJ114" s="5">
        <f>SUM(CPI_Inflation_Clean[[#This Row],[Education]])</f>
        <v>126.3</v>
      </c>
      <c r="AK114" s="1">
        <v>140</v>
      </c>
      <c r="AL114" s="1">
        <v>116.2</v>
      </c>
      <c r="AM114" s="5">
        <f t="shared" si="10"/>
        <v>256.2</v>
      </c>
      <c r="AN114" s="1">
        <v>118.8</v>
      </c>
      <c r="AO114" s="1">
        <v>117.2</v>
      </c>
      <c r="AP114" s="5">
        <f t="shared" si="11"/>
        <v>118</v>
      </c>
      <c r="AQ114" s="1">
        <v>123.8</v>
      </c>
    </row>
    <row r="115" spans="1:43">
      <c r="A115" s="1" t="s">
        <v>33</v>
      </c>
      <c r="B115" s="1">
        <v>2016</v>
      </c>
      <c r="C115" s="1" t="s">
        <v>34</v>
      </c>
      <c r="D115" s="1" t="str">
        <f t="shared" si="6"/>
        <v>2016 February</v>
      </c>
      <c r="E115" s="1">
        <v>126.4</v>
      </c>
      <c r="F115" s="1">
        <v>134.19999999999999</v>
      </c>
      <c r="G115" s="1">
        <v>128.69999999999999</v>
      </c>
      <c r="H115" s="1">
        <v>130.30000000000001</v>
      </c>
      <c r="I115" s="1">
        <v>114.8</v>
      </c>
      <c r="J115" s="1">
        <v>124.9</v>
      </c>
      <c r="K115" s="1">
        <v>130.30000000000001</v>
      </c>
      <c r="L115" s="1">
        <v>167.4</v>
      </c>
      <c r="M115" s="1">
        <v>98.8</v>
      </c>
      <c r="N115" s="1">
        <v>133.6</v>
      </c>
      <c r="O115" s="1">
        <v>123</v>
      </c>
      <c r="P115" s="1">
        <v>135.80000000000001</v>
      </c>
      <c r="Q115" s="1">
        <v>129.9</v>
      </c>
      <c r="R115" s="5">
        <f t="shared" si="7"/>
        <v>1678.1</v>
      </c>
      <c r="S115" s="5">
        <f>AVERAGE(CPI_Inflation_Clean[[#This Row],[Cereals and products]:[Food and beverages]])</f>
        <v>129.08461538461538</v>
      </c>
      <c r="T115" s="1">
        <v>130.9</v>
      </c>
      <c r="U115" s="1">
        <v>125.8</v>
      </c>
      <c r="V115" s="1">
        <v>130.19999999999999</v>
      </c>
      <c r="W115" s="5">
        <f t="shared" si="8"/>
        <v>386.9</v>
      </c>
      <c r="X115">
        <v>124.4</v>
      </c>
      <c r="Y115" s="1">
        <v>123.1</v>
      </c>
      <c r="Z115" s="5">
        <f>SUM(CPI_Inflation_Clean[[#This Row],[Fuel and light]])</f>
        <v>123.1</v>
      </c>
      <c r="AA115" s="1">
        <f>IF(CPI_Inflation_Clean[[#This Row],[Housing]]="",X116,CPI_Inflation_Clean[[#This Row],[Housing]])</f>
        <v>124.4</v>
      </c>
      <c r="AB115" s="1">
        <v>124.6</v>
      </c>
      <c r="AC115" s="5">
        <f t="shared" si="9"/>
        <v>249</v>
      </c>
      <c r="AD115" s="5">
        <f>AVERAGE(CPI_Inflation_Clean[[#This Row],[Housing Clean]:[Household goods and services]])</f>
        <v>124.5</v>
      </c>
      <c r="AE115" s="1">
        <v>122.5</v>
      </c>
      <c r="AF115" s="5">
        <f>AVERAGE(CPI_Inflation_Clean[[#This Row],[Health]])</f>
        <v>122.5</v>
      </c>
      <c r="AG115" s="1">
        <v>111.4</v>
      </c>
      <c r="AH115" s="5">
        <f>SUM(CPI_Inflation_Clean[[#This Row],[Transport and communication]])</f>
        <v>111.4</v>
      </c>
      <c r="AI115" s="1">
        <v>126.6</v>
      </c>
      <c r="AJ115" s="5">
        <f>SUM(CPI_Inflation_Clean[[#This Row],[Education]])</f>
        <v>126.6</v>
      </c>
      <c r="AK115" s="1">
        <v>135.9</v>
      </c>
      <c r="AL115" s="1">
        <v>116.6</v>
      </c>
      <c r="AM115" s="5">
        <f t="shared" si="10"/>
        <v>252.5</v>
      </c>
      <c r="AN115" s="1">
        <v>120.3</v>
      </c>
      <c r="AO115" s="1">
        <v>119.1</v>
      </c>
      <c r="AP115" s="5">
        <f t="shared" si="11"/>
        <v>119.69999999999999</v>
      </c>
      <c r="AQ115" s="1">
        <v>126</v>
      </c>
    </row>
    <row r="116" spans="1:43">
      <c r="A116" s="1" t="s">
        <v>30</v>
      </c>
      <c r="B116" s="1">
        <v>2016</v>
      </c>
      <c r="C116" s="1" t="s">
        <v>35</v>
      </c>
      <c r="D116" s="1" t="str">
        <f t="shared" si="6"/>
        <v>2016 March</v>
      </c>
      <c r="E116" s="1">
        <v>127.3</v>
      </c>
      <c r="F116" s="1">
        <v>134.4</v>
      </c>
      <c r="G116" s="1">
        <v>125.1</v>
      </c>
      <c r="H116" s="1">
        <v>130.5</v>
      </c>
      <c r="I116" s="1">
        <v>118.3</v>
      </c>
      <c r="J116" s="1">
        <v>131.69999999999999</v>
      </c>
      <c r="K116" s="1">
        <v>130.69999999999999</v>
      </c>
      <c r="L116" s="1">
        <v>161.19999999999999</v>
      </c>
      <c r="M116" s="1">
        <v>100.4</v>
      </c>
      <c r="N116" s="1">
        <v>130.80000000000001</v>
      </c>
      <c r="O116" s="1">
        <v>124.9</v>
      </c>
      <c r="P116" s="1">
        <v>137</v>
      </c>
      <c r="Q116" s="1">
        <v>130.4</v>
      </c>
      <c r="R116" s="5">
        <f t="shared" si="7"/>
        <v>1682.7000000000003</v>
      </c>
      <c r="S116" s="5">
        <f>AVERAGE(CPI_Inflation_Clean[[#This Row],[Cereals and products]:[Food and beverages]])</f>
        <v>129.43846153846155</v>
      </c>
      <c r="T116" s="1">
        <v>134.4</v>
      </c>
      <c r="U116" s="1">
        <v>130.19999999999999</v>
      </c>
      <c r="V116" s="1">
        <v>133.80000000000001</v>
      </c>
      <c r="W116" s="5">
        <f t="shared" si="8"/>
        <v>398.40000000000003</v>
      </c>
      <c r="Y116" s="1">
        <v>127</v>
      </c>
      <c r="Z116" s="5">
        <f>SUM(CPI_Inflation_Clean[[#This Row],[Fuel and light]])</f>
        <v>127</v>
      </c>
      <c r="AA116" s="1">
        <f>IF(CPI_Inflation_Clean[[#This Row],[Housing]]="",X117,CPI_Inflation_Clean[[#This Row],[Housing]])</f>
        <v>124.9</v>
      </c>
      <c r="AB116" s="1">
        <v>127.7</v>
      </c>
      <c r="AC116" s="5">
        <f t="shared" si="9"/>
        <v>252.60000000000002</v>
      </c>
      <c r="AD116" s="5">
        <f>AVERAGE(CPI_Inflation_Clean[[#This Row],[Housing Clean]:[Household goods and services]])</f>
        <v>126.30000000000001</v>
      </c>
      <c r="AE116" s="1">
        <v>124.8</v>
      </c>
      <c r="AF116" s="5">
        <f>AVERAGE(CPI_Inflation_Clean[[#This Row],[Health]])</f>
        <v>124.8</v>
      </c>
      <c r="AG116" s="1">
        <v>113.6</v>
      </c>
      <c r="AH116" s="5">
        <f>SUM(CPI_Inflation_Clean[[#This Row],[Transport and communication]])</f>
        <v>113.6</v>
      </c>
      <c r="AI116" s="1">
        <v>127.5</v>
      </c>
      <c r="AJ116" s="5">
        <f>SUM(CPI_Inflation_Clean[[#This Row],[Education]])</f>
        <v>127.5</v>
      </c>
      <c r="AK116" s="1">
        <v>135</v>
      </c>
      <c r="AL116" s="1">
        <v>117.4</v>
      </c>
      <c r="AM116" s="5">
        <f t="shared" si="10"/>
        <v>252.4</v>
      </c>
      <c r="AN116" s="1">
        <v>122.5</v>
      </c>
      <c r="AO116" s="1">
        <v>121.1</v>
      </c>
      <c r="AP116" s="5">
        <f t="shared" si="11"/>
        <v>121.8</v>
      </c>
      <c r="AQ116" s="1">
        <v>128</v>
      </c>
    </row>
    <row r="117" spans="1:43">
      <c r="A117" s="1" t="s">
        <v>32</v>
      </c>
      <c r="B117" s="1">
        <v>2016</v>
      </c>
      <c r="C117" s="1" t="s">
        <v>35</v>
      </c>
      <c r="D117" s="1" t="str">
        <f t="shared" si="6"/>
        <v>2016 March</v>
      </c>
      <c r="E117" s="1">
        <v>124.8</v>
      </c>
      <c r="F117" s="1">
        <v>136.30000000000001</v>
      </c>
      <c r="G117" s="1">
        <v>123.7</v>
      </c>
      <c r="H117" s="1">
        <v>129.69999999999999</v>
      </c>
      <c r="I117" s="1">
        <v>107.9</v>
      </c>
      <c r="J117" s="1">
        <v>119.9</v>
      </c>
      <c r="K117" s="1">
        <v>128.1</v>
      </c>
      <c r="L117" s="1">
        <v>170.3</v>
      </c>
      <c r="M117" s="1">
        <v>101.8</v>
      </c>
      <c r="N117" s="1">
        <v>140.1</v>
      </c>
      <c r="O117" s="1">
        <v>120.7</v>
      </c>
      <c r="P117" s="1">
        <v>135.4</v>
      </c>
      <c r="Q117" s="1">
        <v>128.9</v>
      </c>
      <c r="R117" s="5">
        <f t="shared" si="7"/>
        <v>1667.6000000000001</v>
      </c>
      <c r="S117" s="5">
        <f>AVERAGE(CPI_Inflation_Clean[[#This Row],[Cereals and products]:[Food and beverages]])</f>
        <v>128.27692307692308</v>
      </c>
      <c r="T117" s="1">
        <v>126.4</v>
      </c>
      <c r="U117" s="1">
        <v>120.3</v>
      </c>
      <c r="V117" s="1">
        <v>125.5</v>
      </c>
      <c r="W117" s="5">
        <f t="shared" si="8"/>
        <v>372.2</v>
      </c>
      <c r="X117">
        <v>124.9</v>
      </c>
      <c r="Y117" s="1">
        <v>114.8</v>
      </c>
      <c r="Z117" s="5">
        <f>SUM(CPI_Inflation_Clean[[#This Row],[Fuel and light]])</f>
        <v>114.8</v>
      </c>
      <c r="AA117" s="1">
        <f>IF(CPI_Inflation_Clean[[#This Row],[Housing]]="",X118,CPI_Inflation_Clean[[#This Row],[Housing]])</f>
        <v>124.9</v>
      </c>
      <c r="AB117" s="1">
        <v>122.3</v>
      </c>
      <c r="AC117" s="5">
        <f t="shared" si="9"/>
        <v>247.2</v>
      </c>
      <c r="AD117" s="5">
        <f>AVERAGE(CPI_Inflation_Clean[[#This Row],[Housing Clean]:[Household goods and services]])</f>
        <v>123.6</v>
      </c>
      <c r="AE117" s="1">
        <v>119.7</v>
      </c>
      <c r="AF117" s="5">
        <f>AVERAGE(CPI_Inflation_Clean[[#This Row],[Health]])</f>
        <v>119.7</v>
      </c>
      <c r="AG117" s="1">
        <v>108.5</v>
      </c>
      <c r="AH117" s="5">
        <f>SUM(CPI_Inflation_Clean[[#This Row],[Transport and communication]])</f>
        <v>108.5</v>
      </c>
      <c r="AI117" s="1">
        <v>126.4</v>
      </c>
      <c r="AJ117" s="5">
        <f>SUM(CPI_Inflation_Clean[[#This Row],[Education]])</f>
        <v>126.4</v>
      </c>
      <c r="AK117" s="1">
        <v>140.6</v>
      </c>
      <c r="AL117" s="1">
        <v>117.1</v>
      </c>
      <c r="AM117" s="5">
        <f t="shared" si="10"/>
        <v>257.7</v>
      </c>
      <c r="AN117" s="1">
        <v>119.1</v>
      </c>
      <c r="AO117" s="1">
        <v>117.3</v>
      </c>
      <c r="AP117" s="5">
        <f t="shared" si="11"/>
        <v>118.19999999999999</v>
      </c>
      <c r="AQ117" s="1">
        <v>123.8</v>
      </c>
    </row>
    <row r="118" spans="1:43">
      <c r="A118" s="1" t="s">
        <v>33</v>
      </c>
      <c r="B118" s="1">
        <v>2016</v>
      </c>
      <c r="C118" s="1" t="s">
        <v>35</v>
      </c>
      <c r="D118" s="1" t="str">
        <f t="shared" si="6"/>
        <v>2016 March</v>
      </c>
      <c r="E118" s="1">
        <v>126.5</v>
      </c>
      <c r="F118" s="1">
        <v>135.1</v>
      </c>
      <c r="G118" s="1">
        <v>124.6</v>
      </c>
      <c r="H118" s="1">
        <v>130.19999999999999</v>
      </c>
      <c r="I118" s="1">
        <v>114.5</v>
      </c>
      <c r="J118" s="1">
        <v>126.2</v>
      </c>
      <c r="K118" s="1">
        <v>129.80000000000001</v>
      </c>
      <c r="L118" s="1">
        <v>164.3</v>
      </c>
      <c r="M118" s="1">
        <v>100.9</v>
      </c>
      <c r="N118" s="1">
        <v>133.9</v>
      </c>
      <c r="O118" s="1">
        <v>123.1</v>
      </c>
      <c r="P118" s="1">
        <v>136.30000000000001</v>
      </c>
      <c r="Q118" s="1">
        <v>129.80000000000001</v>
      </c>
      <c r="R118" s="5">
        <f t="shared" si="7"/>
        <v>1675.2</v>
      </c>
      <c r="S118" s="5">
        <f>AVERAGE(CPI_Inflation_Clean[[#This Row],[Cereals and products]:[Food and beverages]])</f>
        <v>128.86153846153846</v>
      </c>
      <c r="T118" s="1">
        <v>131.30000000000001</v>
      </c>
      <c r="U118" s="1">
        <v>126.1</v>
      </c>
      <c r="V118" s="1">
        <v>130.5</v>
      </c>
      <c r="W118" s="5">
        <f t="shared" si="8"/>
        <v>387.9</v>
      </c>
      <c r="X118">
        <v>124.9</v>
      </c>
      <c r="Y118" s="1">
        <v>122.4</v>
      </c>
      <c r="Z118" s="5">
        <f>SUM(CPI_Inflation_Clean[[#This Row],[Fuel and light]])</f>
        <v>122.4</v>
      </c>
      <c r="AA118" s="1">
        <f>IF(CPI_Inflation_Clean[[#This Row],[Housing]]="",X119,CPI_Inflation_Clean[[#This Row],[Housing]])</f>
        <v>124.9</v>
      </c>
      <c r="AB118" s="1">
        <v>125.1</v>
      </c>
      <c r="AC118" s="5">
        <f t="shared" si="9"/>
        <v>250</v>
      </c>
      <c r="AD118" s="5">
        <f>AVERAGE(CPI_Inflation_Clean[[#This Row],[Housing Clean]:[Household goods and services]])</f>
        <v>125</v>
      </c>
      <c r="AE118" s="1">
        <v>122.9</v>
      </c>
      <c r="AF118" s="5">
        <f>AVERAGE(CPI_Inflation_Clean[[#This Row],[Health]])</f>
        <v>122.9</v>
      </c>
      <c r="AG118" s="1">
        <v>110.9</v>
      </c>
      <c r="AH118" s="5">
        <f>SUM(CPI_Inflation_Clean[[#This Row],[Transport and communication]])</f>
        <v>110.9</v>
      </c>
      <c r="AI118" s="1">
        <v>126.9</v>
      </c>
      <c r="AJ118" s="5">
        <f>SUM(CPI_Inflation_Clean[[#This Row],[Education]])</f>
        <v>126.9</v>
      </c>
      <c r="AK118" s="1">
        <v>136.5</v>
      </c>
      <c r="AL118" s="1">
        <v>117.3</v>
      </c>
      <c r="AM118" s="5">
        <f t="shared" si="10"/>
        <v>253.8</v>
      </c>
      <c r="AN118" s="1">
        <v>120.6</v>
      </c>
      <c r="AO118" s="1">
        <v>119.3</v>
      </c>
      <c r="AP118" s="5">
        <f t="shared" si="11"/>
        <v>119.94999999999999</v>
      </c>
      <c r="AQ118" s="1">
        <v>126</v>
      </c>
    </row>
    <row r="119" spans="1:43">
      <c r="A119" s="1" t="s">
        <v>30</v>
      </c>
      <c r="B119" s="1">
        <v>2016</v>
      </c>
      <c r="C119" s="1" t="s">
        <v>36</v>
      </c>
      <c r="D119" s="1" t="str">
        <f t="shared" si="6"/>
        <v>2016 April</v>
      </c>
      <c r="E119" s="1">
        <v>127.4</v>
      </c>
      <c r="F119" s="1">
        <v>135.4</v>
      </c>
      <c r="G119" s="1">
        <v>123.4</v>
      </c>
      <c r="H119" s="1">
        <v>131.30000000000001</v>
      </c>
      <c r="I119" s="1">
        <v>118.2</v>
      </c>
      <c r="J119" s="1">
        <v>138.1</v>
      </c>
      <c r="K119" s="1">
        <v>134.1</v>
      </c>
      <c r="L119" s="1">
        <v>162.69999999999999</v>
      </c>
      <c r="M119" s="1">
        <v>105</v>
      </c>
      <c r="N119" s="1">
        <v>131.4</v>
      </c>
      <c r="O119" s="1">
        <v>125.4</v>
      </c>
      <c r="P119" s="1">
        <v>137.4</v>
      </c>
      <c r="Q119" s="1">
        <v>131.80000000000001</v>
      </c>
      <c r="R119" s="5">
        <f t="shared" si="7"/>
        <v>1701.6000000000004</v>
      </c>
      <c r="S119" s="5">
        <f>AVERAGE(CPI_Inflation_Clean[[#This Row],[Cereals and products]:[Food and beverages]])</f>
        <v>130.89230769230772</v>
      </c>
      <c r="T119" s="1">
        <v>135</v>
      </c>
      <c r="U119" s="1">
        <v>130.6</v>
      </c>
      <c r="V119" s="1">
        <v>134.4</v>
      </c>
      <c r="W119" s="5">
        <f t="shared" si="8"/>
        <v>400</v>
      </c>
      <c r="Y119" s="1">
        <v>127</v>
      </c>
      <c r="Z119" s="5">
        <f>SUM(CPI_Inflation_Clean[[#This Row],[Fuel and light]])</f>
        <v>127</v>
      </c>
      <c r="AA119" s="1">
        <f>IF(CPI_Inflation_Clean[[#This Row],[Housing]]="",X120,CPI_Inflation_Clean[[#This Row],[Housing]])</f>
        <v>125.6</v>
      </c>
      <c r="AB119" s="1">
        <v>128</v>
      </c>
      <c r="AC119" s="5">
        <f t="shared" si="9"/>
        <v>253.6</v>
      </c>
      <c r="AD119" s="5">
        <f>AVERAGE(CPI_Inflation_Clean[[#This Row],[Housing Clean]:[Household goods and services]])</f>
        <v>126.8</v>
      </c>
      <c r="AE119" s="1">
        <v>125.2</v>
      </c>
      <c r="AF119" s="5">
        <f>AVERAGE(CPI_Inflation_Clean[[#This Row],[Health]])</f>
        <v>125.2</v>
      </c>
      <c r="AG119" s="1">
        <v>114.4</v>
      </c>
      <c r="AH119" s="5">
        <f>SUM(CPI_Inflation_Clean[[#This Row],[Transport and communication]])</f>
        <v>114.4</v>
      </c>
      <c r="AI119" s="1">
        <v>127.9</v>
      </c>
      <c r="AJ119" s="5">
        <f>SUM(CPI_Inflation_Clean[[#This Row],[Education]])</f>
        <v>127.9</v>
      </c>
      <c r="AK119" s="1">
        <v>135.5</v>
      </c>
      <c r="AL119" s="1">
        <v>118.4</v>
      </c>
      <c r="AM119" s="5">
        <f t="shared" si="10"/>
        <v>253.9</v>
      </c>
      <c r="AN119" s="1">
        <v>123.2</v>
      </c>
      <c r="AO119" s="1">
        <v>121.7</v>
      </c>
      <c r="AP119" s="5">
        <f t="shared" si="11"/>
        <v>122.45</v>
      </c>
      <c r="AQ119" s="1">
        <v>129</v>
      </c>
    </row>
    <row r="120" spans="1:43">
      <c r="A120" s="1" t="s">
        <v>32</v>
      </c>
      <c r="B120" s="1">
        <v>2016</v>
      </c>
      <c r="C120" s="1" t="s">
        <v>36</v>
      </c>
      <c r="D120" s="1" t="str">
        <f t="shared" si="6"/>
        <v>2016 April</v>
      </c>
      <c r="E120" s="1">
        <v>124.9</v>
      </c>
      <c r="F120" s="1">
        <v>139.30000000000001</v>
      </c>
      <c r="G120" s="1">
        <v>119.9</v>
      </c>
      <c r="H120" s="1">
        <v>130.19999999999999</v>
      </c>
      <c r="I120" s="1">
        <v>108.9</v>
      </c>
      <c r="J120" s="1">
        <v>131.1</v>
      </c>
      <c r="K120" s="1">
        <v>136.80000000000001</v>
      </c>
      <c r="L120" s="1">
        <v>176.9</v>
      </c>
      <c r="M120" s="1">
        <v>109.1</v>
      </c>
      <c r="N120" s="1">
        <v>140.4</v>
      </c>
      <c r="O120" s="1">
        <v>121.1</v>
      </c>
      <c r="P120" s="1">
        <v>135.9</v>
      </c>
      <c r="Q120" s="1">
        <v>131.80000000000001</v>
      </c>
      <c r="R120" s="5">
        <f t="shared" si="7"/>
        <v>1706.3</v>
      </c>
      <c r="S120" s="5">
        <f>AVERAGE(CPI_Inflation_Clean[[#This Row],[Cereals and products]:[Food and beverages]])</f>
        <v>131.25384615384615</v>
      </c>
      <c r="T120" s="1">
        <v>126.8</v>
      </c>
      <c r="U120" s="1">
        <v>120.5</v>
      </c>
      <c r="V120" s="1">
        <v>125.8</v>
      </c>
      <c r="W120" s="5">
        <f t="shared" si="8"/>
        <v>373.1</v>
      </c>
      <c r="X120">
        <v>125.6</v>
      </c>
      <c r="Y120" s="1">
        <v>114.6</v>
      </c>
      <c r="Z120" s="5">
        <f>SUM(CPI_Inflation_Clean[[#This Row],[Fuel and light]])</f>
        <v>114.6</v>
      </c>
      <c r="AA120" s="1">
        <f>IF(CPI_Inflation_Clean[[#This Row],[Housing]]="",X121,CPI_Inflation_Clean[[#This Row],[Housing]])</f>
        <v>125.6</v>
      </c>
      <c r="AB120" s="1">
        <v>122.8</v>
      </c>
      <c r="AC120" s="5">
        <f t="shared" si="9"/>
        <v>248.39999999999998</v>
      </c>
      <c r="AD120" s="5">
        <f>AVERAGE(CPI_Inflation_Clean[[#This Row],[Housing Clean]:[Household goods and services]])</f>
        <v>124.19999999999999</v>
      </c>
      <c r="AE120" s="1">
        <v>120</v>
      </c>
      <c r="AF120" s="5">
        <f>AVERAGE(CPI_Inflation_Clean[[#This Row],[Health]])</f>
        <v>120</v>
      </c>
      <c r="AG120" s="1">
        <v>110</v>
      </c>
      <c r="AH120" s="5">
        <f>SUM(CPI_Inflation_Clean[[#This Row],[Transport and communication]])</f>
        <v>110</v>
      </c>
      <c r="AI120" s="1">
        <v>127.6</v>
      </c>
      <c r="AJ120" s="5">
        <f>SUM(CPI_Inflation_Clean[[#This Row],[Education]])</f>
        <v>127.6</v>
      </c>
      <c r="AK120" s="1">
        <v>141.5</v>
      </c>
      <c r="AL120" s="1">
        <v>117.6</v>
      </c>
      <c r="AM120" s="5">
        <f t="shared" si="10"/>
        <v>259.10000000000002</v>
      </c>
      <c r="AN120" s="1">
        <v>119.5</v>
      </c>
      <c r="AO120" s="1">
        <v>118.2</v>
      </c>
      <c r="AP120" s="5">
        <f t="shared" si="11"/>
        <v>118.85</v>
      </c>
      <c r="AQ120" s="1">
        <v>125.3</v>
      </c>
    </row>
    <row r="121" spans="1:43">
      <c r="A121" s="1" t="s">
        <v>33</v>
      </c>
      <c r="B121" s="1">
        <v>2016</v>
      </c>
      <c r="C121" s="1" t="s">
        <v>36</v>
      </c>
      <c r="D121" s="1" t="str">
        <f t="shared" si="6"/>
        <v>2016 April</v>
      </c>
      <c r="E121" s="1">
        <v>126.6</v>
      </c>
      <c r="F121" s="1">
        <v>136.80000000000001</v>
      </c>
      <c r="G121" s="1">
        <v>122</v>
      </c>
      <c r="H121" s="1">
        <v>130.9</v>
      </c>
      <c r="I121" s="1">
        <v>114.8</v>
      </c>
      <c r="J121" s="1">
        <v>134.80000000000001</v>
      </c>
      <c r="K121" s="1">
        <v>135</v>
      </c>
      <c r="L121" s="1">
        <v>167.5</v>
      </c>
      <c r="M121" s="1">
        <v>106.4</v>
      </c>
      <c r="N121" s="1">
        <v>134.4</v>
      </c>
      <c r="O121" s="1">
        <v>123.6</v>
      </c>
      <c r="P121" s="1">
        <v>136.69999999999999</v>
      </c>
      <c r="Q121" s="1">
        <v>131.80000000000001</v>
      </c>
      <c r="R121" s="5">
        <f t="shared" si="7"/>
        <v>1701.3</v>
      </c>
      <c r="S121" s="5">
        <f>AVERAGE(CPI_Inflation_Clean[[#This Row],[Cereals and products]:[Food and beverages]])</f>
        <v>130.86923076923077</v>
      </c>
      <c r="T121" s="1">
        <v>131.80000000000001</v>
      </c>
      <c r="U121" s="1">
        <v>126.4</v>
      </c>
      <c r="V121" s="1">
        <v>131</v>
      </c>
      <c r="W121" s="5">
        <f t="shared" si="8"/>
        <v>389.20000000000005</v>
      </c>
      <c r="X121">
        <v>125.6</v>
      </c>
      <c r="Y121" s="1">
        <v>122.3</v>
      </c>
      <c r="Z121" s="5">
        <f>SUM(CPI_Inflation_Clean[[#This Row],[Fuel and light]])</f>
        <v>122.3</v>
      </c>
      <c r="AA121" s="1">
        <f>IF(CPI_Inflation_Clean[[#This Row],[Housing]]="",X122,CPI_Inflation_Clean[[#This Row],[Housing]])</f>
        <v>125.6</v>
      </c>
      <c r="AB121" s="1">
        <v>125.5</v>
      </c>
      <c r="AC121" s="5">
        <f t="shared" si="9"/>
        <v>251.1</v>
      </c>
      <c r="AD121" s="5">
        <f>AVERAGE(CPI_Inflation_Clean[[#This Row],[Housing Clean]:[Household goods and services]])</f>
        <v>125.55</v>
      </c>
      <c r="AE121" s="1">
        <v>123.2</v>
      </c>
      <c r="AF121" s="5">
        <f>AVERAGE(CPI_Inflation_Clean[[#This Row],[Health]])</f>
        <v>123.2</v>
      </c>
      <c r="AG121" s="1">
        <v>112.1</v>
      </c>
      <c r="AH121" s="5">
        <f>SUM(CPI_Inflation_Clean[[#This Row],[Transport and communication]])</f>
        <v>112.1</v>
      </c>
      <c r="AI121" s="1">
        <v>127.7</v>
      </c>
      <c r="AJ121" s="5">
        <f>SUM(CPI_Inflation_Clean[[#This Row],[Education]])</f>
        <v>127.7</v>
      </c>
      <c r="AK121" s="1">
        <v>137.1</v>
      </c>
      <c r="AL121" s="1">
        <v>118.1</v>
      </c>
      <c r="AM121" s="5">
        <f t="shared" si="10"/>
        <v>255.2</v>
      </c>
      <c r="AN121" s="1">
        <v>121.1</v>
      </c>
      <c r="AO121" s="1">
        <v>120</v>
      </c>
      <c r="AP121" s="5">
        <f t="shared" si="11"/>
        <v>120.55</v>
      </c>
      <c r="AQ121" s="1">
        <v>127.3</v>
      </c>
    </row>
    <row r="122" spans="1:43">
      <c r="A122" s="1" t="s">
        <v>30</v>
      </c>
      <c r="B122" s="1">
        <v>2016</v>
      </c>
      <c r="C122" s="1" t="s">
        <v>37</v>
      </c>
      <c r="D122" s="1" t="str">
        <f t="shared" si="6"/>
        <v>2016 May</v>
      </c>
      <c r="E122" s="1">
        <v>127.6</v>
      </c>
      <c r="F122" s="1">
        <v>137.5</v>
      </c>
      <c r="G122" s="1">
        <v>124.4</v>
      </c>
      <c r="H122" s="1">
        <v>132.4</v>
      </c>
      <c r="I122" s="1">
        <v>118.2</v>
      </c>
      <c r="J122" s="1">
        <v>138.1</v>
      </c>
      <c r="K122" s="1">
        <v>141.80000000000001</v>
      </c>
      <c r="L122" s="1">
        <v>166</v>
      </c>
      <c r="M122" s="1">
        <v>107.5</v>
      </c>
      <c r="N122" s="1">
        <v>132.19999999999999</v>
      </c>
      <c r="O122" s="1">
        <v>126.1</v>
      </c>
      <c r="P122" s="1">
        <v>138.30000000000001</v>
      </c>
      <c r="Q122" s="1">
        <v>133.6</v>
      </c>
      <c r="R122" s="5">
        <f t="shared" si="7"/>
        <v>1723.6999999999998</v>
      </c>
      <c r="S122" s="5">
        <f>AVERAGE(CPI_Inflation_Clean[[#This Row],[Cereals and products]:[Food and beverages]])</f>
        <v>132.59230769230768</v>
      </c>
      <c r="T122" s="1">
        <v>135.4</v>
      </c>
      <c r="U122" s="1">
        <v>131.1</v>
      </c>
      <c r="V122" s="1">
        <v>134.80000000000001</v>
      </c>
      <c r="W122" s="5">
        <f t="shared" si="8"/>
        <v>401.3</v>
      </c>
      <c r="Y122" s="1">
        <v>127.4</v>
      </c>
      <c r="Z122" s="5">
        <f>SUM(CPI_Inflation_Clean[[#This Row],[Fuel and light]])</f>
        <v>127.4</v>
      </c>
      <c r="AA122" s="1">
        <f>IF(CPI_Inflation_Clean[[#This Row],[Housing]]="",X123,CPI_Inflation_Clean[[#This Row],[Housing]])</f>
        <v>126</v>
      </c>
      <c r="AB122" s="1">
        <v>128.5</v>
      </c>
      <c r="AC122" s="5">
        <f t="shared" si="9"/>
        <v>254.5</v>
      </c>
      <c r="AD122" s="5">
        <f>AVERAGE(CPI_Inflation_Clean[[#This Row],[Housing Clean]:[Household goods and services]])</f>
        <v>127.25</v>
      </c>
      <c r="AE122" s="1">
        <v>125.8</v>
      </c>
      <c r="AF122" s="5">
        <f>AVERAGE(CPI_Inflation_Clean[[#This Row],[Health]])</f>
        <v>125.8</v>
      </c>
      <c r="AG122" s="1">
        <v>115.1</v>
      </c>
      <c r="AH122" s="5">
        <f>SUM(CPI_Inflation_Clean[[#This Row],[Transport and communication]])</f>
        <v>115.1</v>
      </c>
      <c r="AI122" s="1">
        <v>129.1</v>
      </c>
      <c r="AJ122" s="5">
        <f>SUM(CPI_Inflation_Clean[[#This Row],[Education]])</f>
        <v>129.1</v>
      </c>
      <c r="AK122" s="1">
        <v>136</v>
      </c>
      <c r="AL122" s="1">
        <v>119.7</v>
      </c>
      <c r="AM122" s="5">
        <f t="shared" si="10"/>
        <v>255.7</v>
      </c>
      <c r="AN122" s="1">
        <v>123.6</v>
      </c>
      <c r="AO122" s="1">
        <v>122.5</v>
      </c>
      <c r="AP122" s="5">
        <f t="shared" si="11"/>
        <v>123.05</v>
      </c>
      <c r="AQ122" s="1">
        <v>130.30000000000001</v>
      </c>
    </row>
    <row r="123" spans="1:43">
      <c r="A123" s="1" t="s">
        <v>32</v>
      </c>
      <c r="B123" s="1">
        <v>2016</v>
      </c>
      <c r="C123" s="1" t="s">
        <v>37</v>
      </c>
      <c r="D123" s="1" t="str">
        <f t="shared" si="6"/>
        <v>2016 May</v>
      </c>
      <c r="E123" s="1">
        <v>125</v>
      </c>
      <c r="F123" s="1">
        <v>142.1</v>
      </c>
      <c r="G123" s="1">
        <v>127</v>
      </c>
      <c r="H123" s="1">
        <v>130.4</v>
      </c>
      <c r="I123" s="1">
        <v>109.6</v>
      </c>
      <c r="J123" s="1">
        <v>133.5</v>
      </c>
      <c r="K123" s="1">
        <v>151.4</v>
      </c>
      <c r="L123" s="1">
        <v>182.8</v>
      </c>
      <c r="M123" s="1">
        <v>111.1</v>
      </c>
      <c r="N123" s="1">
        <v>141.5</v>
      </c>
      <c r="O123" s="1">
        <v>121.5</v>
      </c>
      <c r="P123" s="1">
        <v>136.30000000000001</v>
      </c>
      <c r="Q123" s="1">
        <v>134.6</v>
      </c>
      <c r="R123" s="5">
        <f t="shared" si="7"/>
        <v>1746.7999999999997</v>
      </c>
      <c r="S123" s="5">
        <f>AVERAGE(CPI_Inflation_Clean[[#This Row],[Cereals and products]:[Food and beverages]])</f>
        <v>134.36923076923074</v>
      </c>
      <c r="T123" s="1">
        <v>127.2</v>
      </c>
      <c r="U123" s="1">
        <v>120.7</v>
      </c>
      <c r="V123" s="1">
        <v>126.2</v>
      </c>
      <c r="W123" s="5">
        <f t="shared" si="8"/>
        <v>374.1</v>
      </c>
      <c r="X123">
        <v>126</v>
      </c>
      <c r="Y123" s="1">
        <v>115</v>
      </c>
      <c r="Z123" s="5">
        <f>SUM(CPI_Inflation_Clean[[#This Row],[Fuel and light]])</f>
        <v>115</v>
      </c>
      <c r="AA123" s="1">
        <f>IF(CPI_Inflation_Clean[[#This Row],[Housing]]="",X124,CPI_Inflation_Clean[[#This Row],[Housing]])</f>
        <v>126</v>
      </c>
      <c r="AB123" s="1">
        <v>123.2</v>
      </c>
      <c r="AC123" s="5">
        <f t="shared" si="9"/>
        <v>249.2</v>
      </c>
      <c r="AD123" s="5">
        <f>AVERAGE(CPI_Inflation_Clean[[#This Row],[Housing Clean]:[Household goods and services]])</f>
        <v>124.6</v>
      </c>
      <c r="AE123" s="1">
        <v>120.3</v>
      </c>
      <c r="AF123" s="5">
        <f>AVERAGE(CPI_Inflation_Clean[[#This Row],[Health]])</f>
        <v>120.3</v>
      </c>
      <c r="AG123" s="1">
        <v>110.7</v>
      </c>
      <c r="AH123" s="5">
        <f>SUM(CPI_Inflation_Clean[[#This Row],[Transport and communication]])</f>
        <v>110.7</v>
      </c>
      <c r="AI123" s="1">
        <v>128</v>
      </c>
      <c r="AJ123" s="5">
        <f>SUM(CPI_Inflation_Clean[[#This Row],[Education]])</f>
        <v>128</v>
      </c>
      <c r="AK123" s="1">
        <v>142.19999999999999</v>
      </c>
      <c r="AL123" s="1">
        <v>118.5</v>
      </c>
      <c r="AM123" s="5">
        <f t="shared" si="10"/>
        <v>260.7</v>
      </c>
      <c r="AN123" s="1">
        <v>119.8</v>
      </c>
      <c r="AO123" s="1">
        <v>118.7</v>
      </c>
      <c r="AP123" s="5">
        <f t="shared" si="11"/>
        <v>119.25</v>
      </c>
      <c r="AQ123" s="1">
        <v>126.6</v>
      </c>
    </row>
    <row r="124" spans="1:43">
      <c r="A124" s="1" t="s">
        <v>33</v>
      </c>
      <c r="B124" s="1">
        <v>2016</v>
      </c>
      <c r="C124" s="1" t="s">
        <v>37</v>
      </c>
      <c r="D124" s="1" t="str">
        <f t="shared" si="6"/>
        <v>2016 May</v>
      </c>
      <c r="E124" s="1">
        <v>126.8</v>
      </c>
      <c r="F124" s="1">
        <v>139.1</v>
      </c>
      <c r="G124" s="1">
        <v>125.4</v>
      </c>
      <c r="H124" s="1">
        <v>131.69999999999999</v>
      </c>
      <c r="I124" s="1">
        <v>115</v>
      </c>
      <c r="J124" s="1">
        <v>136</v>
      </c>
      <c r="K124" s="1">
        <v>145.1</v>
      </c>
      <c r="L124" s="1">
        <v>171.7</v>
      </c>
      <c r="M124" s="1">
        <v>108.7</v>
      </c>
      <c r="N124" s="1">
        <v>135.30000000000001</v>
      </c>
      <c r="O124" s="1">
        <v>124.2</v>
      </c>
      <c r="P124" s="1">
        <v>137.4</v>
      </c>
      <c r="Q124" s="1">
        <v>134</v>
      </c>
      <c r="R124" s="5">
        <f t="shared" si="7"/>
        <v>1730.4</v>
      </c>
      <c r="S124" s="5">
        <f>AVERAGE(CPI_Inflation_Clean[[#This Row],[Cereals and products]:[Food and beverages]])</f>
        <v>133.1076923076923</v>
      </c>
      <c r="T124" s="1">
        <v>132.19999999999999</v>
      </c>
      <c r="U124" s="1">
        <v>126.8</v>
      </c>
      <c r="V124" s="1">
        <v>131.4</v>
      </c>
      <c r="W124" s="5">
        <f t="shared" si="8"/>
        <v>390.4</v>
      </c>
      <c r="X124">
        <v>126</v>
      </c>
      <c r="Y124" s="1">
        <v>122.7</v>
      </c>
      <c r="Z124" s="5">
        <f>SUM(CPI_Inflation_Clean[[#This Row],[Fuel and light]])</f>
        <v>122.7</v>
      </c>
      <c r="AA124" s="1">
        <f>IF(CPI_Inflation_Clean[[#This Row],[Housing]]="",X125,CPI_Inflation_Clean[[#This Row],[Housing]])</f>
        <v>126</v>
      </c>
      <c r="AB124" s="1">
        <v>126</v>
      </c>
      <c r="AC124" s="5">
        <f t="shared" si="9"/>
        <v>252</v>
      </c>
      <c r="AD124" s="5">
        <f>AVERAGE(CPI_Inflation_Clean[[#This Row],[Housing Clean]:[Household goods and services]])</f>
        <v>126</v>
      </c>
      <c r="AE124" s="1">
        <v>123.7</v>
      </c>
      <c r="AF124" s="5">
        <f>AVERAGE(CPI_Inflation_Clean[[#This Row],[Health]])</f>
        <v>123.7</v>
      </c>
      <c r="AG124" s="1">
        <v>112.8</v>
      </c>
      <c r="AH124" s="5">
        <f>SUM(CPI_Inflation_Clean[[#This Row],[Transport and communication]])</f>
        <v>112.8</v>
      </c>
      <c r="AI124" s="1">
        <v>128.5</v>
      </c>
      <c r="AJ124" s="5">
        <f>SUM(CPI_Inflation_Clean[[#This Row],[Education]])</f>
        <v>128.5</v>
      </c>
      <c r="AK124" s="1">
        <v>137.69999999999999</v>
      </c>
      <c r="AL124" s="1">
        <v>119.2</v>
      </c>
      <c r="AM124" s="5">
        <f t="shared" si="10"/>
        <v>256.89999999999998</v>
      </c>
      <c r="AN124" s="1">
        <v>121.5</v>
      </c>
      <c r="AO124" s="1">
        <v>120.7</v>
      </c>
      <c r="AP124" s="5">
        <f t="shared" si="11"/>
        <v>121.1</v>
      </c>
      <c r="AQ124" s="1">
        <v>128.6</v>
      </c>
    </row>
    <row r="125" spans="1:43">
      <c r="A125" s="1" t="s">
        <v>30</v>
      </c>
      <c r="B125" s="1">
        <v>2016</v>
      </c>
      <c r="C125" s="1" t="s">
        <v>38</v>
      </c>
      <c r="D125" s="1" t="str">
        <f t="shared" si="6"/>
        <v>2016 June</v>
      </c>
      <c r="E125" s="1">
        <v>128.6</v>
      </c>
      <c r="F125" s="1">
        <v>138.6</v>
      </c>
      <c r="G125" s="1">
        <v>126.6</v>
      </c>
      <c r="H125" s="1">
        <v>133.6</v>
      </c>
      <c r="I125" s="1">
        <v>118.6</v>
      </c>
      <c r="J125" s="1">
        <v>137.4</v>
      </c>
      <c r="K125" s="1">
        <v>152.5</v>
      </c>
      <c r="L125" s="1">
        <v>169.2</v>
      </c>
      <c r="M125" s="1">
        <v>108.8</v>
      </c>
      <c r="N125" s="1">
        <v>133.1</v>
      </c>
      <c r="O125" s="1">
        <v>126.4</v>
      </c>
      <c r="P125" s="1">
        <v>139.19999999999999</v>
      </c>
      <c r="Q125" s="1">
        <v>136</v>
      </c>
      <c r="R125" s="5">
        <f t="shared" si="7"/>
        <v>1748.6</v>
      </c>
      <c r="S125" s="5">
        <f>AVERAGE(CPI_Inflation_Clean[[#This Row],[Cereals and products]:[Food and beverages]])</f>
        <v>134.50769230769231</v>
      </c>
      <c r="T125" s="1">
        <v>136.30000000000001</v>
      </c>
      <c r="U125" s="1">
        <v>131.6</v>
      </c>
      <c r="V125" s="1">
        <v>135.6</v>
      </c>
      <c r="W125" s="5">
        <f t="shared" si="8"/>
        <v>403.5</v>
      </c>
      <c r="Y125" s="1">
        <v>128</v>
      </c>
      <c r="Z125" s="5">
        <f>SUM(CPI_Inflation_Clean[[#This Row],[Fuel and light]])</f>
        <v>128</v>
      </c>
      <c r="AA125" s="1">
        <f>IF(CPI_Inflation_Clean[[#This Row],[Housing]]="",X126,CPI_Inflation_Clean[[#This Row],[Housing]])</f>
        <v>125.5</v>
      </c>
      <c r="AB125" s="1">
        <v>129.30000000000001</v>
      </c>
      <c r="AC125" s="5">
        <f t="shared" si="9"/>
        <v>254.8</v>
      </c>
      <c r="AD125" s="5">
        <f>AVERAGE(CPI_Inflation_Clean[[#This Row],[Housing Clean]:[Household goods and services]])</f>
        <v>127.4</v>
      </c>
      <c r="AE125" s="1">
        <v>126.2</v>
      </c>
      <c r="AF125" s="5">
        <f>AVERAGE(CPI_Inflation_Clean[[#This Row],[Health]])</f>
        <v>126.2</v>
      </c>
      <c r="AG125" s="1">
        <v>116.3</v>
      </c>
      <c r="AH125" s="5">
        <f>SUM(CPI_Inflation_Clean[[#This Row],[Transport and communication]])</f>
        <v>116.3</v>
      </c>
      <c r="AI125" s="1">
        <v>130.19999999999999</v>
      </c>
      <c r="AJ125" s="5">
        <f>SUM(CPI_Inflation_Clean[[#This Row],[Education]])</f>
        <v>130.19999999999999</v>
      </c>
      <c r="AK125" s="1">
        <v>137.19999999999999</v>
      </c>
      <c r="AL125" s="1">
        <v>119.9</v>
      </c>
      <c r="AM125" s="5">
        <f t="shared" si="10"/>
        <v>257.10000000000002</v>
      </c>
      <c r="AN125" s="1">
        <v>124.1</v>
      </c>
      <c r="AO125" s="1">
        <v>123.3</v>
      </c>
      <c r="AP125" s="5">
        <f t="shared" si="11"/>
        <v>123.69999999999999</v>
      </c>
      <c r="AQ125" s="1">
        <v>131.9</v>
      </c>
    </row>
    <row r="126" spans="1:43">
      <c r="A126" s="1" t="s">
        <v>32</v>
      </c>
      <c r="B126" s="1">
        <v>2016</v>
      </c>
      <c r="C126" s="1" t="s">
        <v>38</v>
      </c>
      <c r="D126" s="1" t="str">
        <f t="shared" si="6"/>
        <v>2016 June</v>
      </c>
      <c r="E126" s="1">
        <v>125.9</v>
      </c>
      <c r="F126" s="1">
        <v>143.9</v>
      </c>
      <c r="G126" s="1">
        <v>130.9</v>
      </c>
      <c r="H126" s="1">
        <v>131</v>
      </c>
      <c r="I126" s="1">
        <v>110.2</v>
      </c>
      <c r="J126" s="1">
        <v>135.5</v>
      </c>
      <c r="K126" s="1">
        <v>173.7</v>
      </c>
      <c r="L126" s="1">
        <v>184.4</v>
      </c>
      <c r="M126" s="1">
        <v>112</v>
      </c>
      <c r="N126" s="1">
        <v>142.80000000000001</v>
      </c>
      <c r="O126" s="1">
        <v>121.6</v>
      </c>
      <c r="P126" s="1">
        <v>136.9</v>
      </c>
      <c r="Q126" s="1">
        <v>138.19999999999999</v>
      </c>
      <c r="R126" s="5">
        <f t="shared" si="7"/>
        <v>1787.0000000000002</v>
      </c>
      <c r="S126" s="5">
        <f>AVERAGE(CPI_Inflation_Clean[[#This Row],[Cereals and products]:[Food and beverages]])</f>
        <v>137.46153846153848</v>
      </c>
      <c r="T126" s="1">
        <v>127.6</v>
      </c>
      <c r="U126" s="1">
        <v>121.1</v>
      </c>
      <c r="V126" s="1">
        <v>126.6</v>
      </c>
      <c r="W126" s="5">
        <f t="shared" si="8"/>
        <v>375.29999999999995</v>
      </c>
      <c r="X126">
        <v>125.5</v>
      </c>
      <c r="Y126" s="1">
        <v>115.5</v>
      </c>
      <c r="Z126" s="5">
        <f>SUM(CPI_Inflation_Clean[[#This Row],[Fuel and light]])</f>
        <v>115.5</v>
      </c>
      <c r="AA126" s="1">
        <f>IF(CPI_Inflation_Clean[[#This Row],[Housing]]="",X127,CPI_Inflation_Clean[[#This Row],[Housing]])</f>
        <v>125.5</v>
      </c>
      <c r="AB126" s="1">
        <v>123.2</v>
      </c>
      <c r="AC126" s="5">
        <f t="shared" si="9"/>
        <v>248.7</v>
      </c>
      <c r="AD126" s="5">
        <f>AVERAGE(CPI_Inflation_Clean[[#This Row],[Housing Clean]:[Household goods and services]])</f>
        <v>124.35</v>
      </c>
      <c r="AE126" s="1">
        <v>120.6</v>
      </c>
      <c r="AF126" s="5">
        <f>AVERAGE(CPI_Inflation_Clean[[#This Row],[Health]])</f>
        <v>120.6</v>
      </c>
      <c r="AG126" s="1">
        <v>112.3</v>
      </c>
      <c r="AH126" s="5">
        <f>SUM(CPI_Inflation_Clean[[#This Row],[Transport and communication]])</f>
        <v>112.3</v>
      </c>
      <c r="AI126" s="1">
        <v>129.30000000000001</v>
      </c>
      <c r="AJ126" s="5">
        <f>SUM(CPI_Inflation_Clean[[#This Row],[Education]])</f>
        <v>129.30000000000001</v>
      </c>
      <c r="AK126" s="1">
        <v>142.69999999999999</v>
      </c>
      <c r="AL126" s="1">
        <v>118.8</v>
      </c>
      <c r="AM126" s="5">
        <f t="shared" si="10"/>
        <v>261.5</v>
      </c>
      <c r="AN126" s="1">
        <v>119.9</v>
      </c>
      <c r="AO126" s="1">
        <v>119.6</v>
      </c>
      <c r="AP126" s="5">
        <f t="shared" si="11"/>
        <v>119.75</v>
      </c>
      <c r="AQ126" s="1">
        <v>128.1</v>
      </c>
    </row>
    <row r="127" spans="1:43">
      <c r="A127" s="1" t="s">
        <v>33</v>
      </c>
      <c r="B127" s="1">
        <v>2016</v>
      </c>
      <c r="C127" s="1" t="s">
        <v>38</v>
      </c>
      <c r="D127" s="1" t="str">
        <f t="shared" si="6"/>
        <v>2016 June</v>
      </c>
      <c r="E127" s="1">
        <v>127.7</v>
      </c>
      <c r="F127" s="1">
        <v>140.5</v>
      </c>
      <c r="G127" s="1">
        <v>128.30000000000001</v>
      </c>
      <c r="H127" s="1">
        <v>132.6</v>
      </c>
      <c r="I127" s="1">
        <v>115.5</v>
      </c>
      <c r="J127" s="1">
        <v>136.5</v>
      </c>
      <c r="K127" s="1">
        <v>159.69999999999999</v>
      </c>
      <c r="L127" s="1">
        <v>174.3</v>
      </c>
      <c r="M127" s="1">
        <v>109.9</v>
      </c>
      <c r="N127" s="1">
        <v>136.30000000000001</v>
      </c>
      <c r="O127" s="1">
        <v>124.4</v>
      </c>
      <c r="P127" s="1">
        <v>138.1</v>
      </c>
      <c r="Q127" s="1">
        <v>136.80000000000001</v>
      </c>
      <c r="R127" s="5">
        <f t="shared" si="7"/>
        <v>1760.6</v>
      </c>
      <c r="S127" s="5">
        <f>AVERAGE(CPI_Inflation_Clean[[#This Row],[Cereals and products]:[Food and beverages]])</f>
        <v>135.43076923076922</v>
      </c>
      <c r="T127" s="1">
        <v>132.9</v>
      </c>
      <c r="U127" s="1">
        <v>127.2</v>
      </c>
      <c r="V127" s="1">
        <v>132</v>
      </c>
      <c r="W127" s="5">
        <f t="shared" si="8"/>
        <v>392.1</v>
      </c>
      <c r="X127">
        <v>125.5</v>
      </c>
      <c r="Y127" s="1">
        <v>123.3</v>
      </c>
      <c r="Z127" s="5">
        <f>SUM(CPI_Inflation_Clean[[#This Row],[Fuel and light]])</f>
        <v>123.3</v>
      </c>
      <c r="AA127" s="1">
        <f>IF(CPI_Inflation_Clean[[#This Row],[Housing]]="",X128,CPI_Inflation_Clean[[#This Row],[Housing]])</f>
        <v>125.5</v>
      </c>
      <c r="AB127" s="1">
        <v>126.4</v>
      </c>
      <c r="AC127" s="5">
        <f t="shared" si="9"/>
        <v>251.9</v>
      </c>
      <c r="AD127" s="5">
        <f>AVERAGE(CPI_Inflation_Clean[[#This Row],[Housing Clean]:[Household goods and services]])</f>
        <v>125.95</v>
      </c>
      <c r="AE127" s="1">
        <v>124.1</v>
      </c>
      <c r="AF127" s="5">
        <f>AVERAGE(CPI_Inflation_Clean[[#This Row],[Health]])</f>
        <v>124.1</v>
      </c>
      <c r="AG127" s="1">
        <v>114.2</v>
      </c>
      <c r="AH127" s="5">
        <f>SUM(CPI_Inflation_Clean[[#This Row],[Transport and communication]])</f>
        <v>114.2</v>
      </c>
      <c r="AI127" s="1">
        <v>129.69999999999999</v>
      </c>
      <c r="AJ127" s="5">
        <f>SUM(CPI_Inflation_Clean[[#This Row],[Education]])</f>
        <v>129.69999999999999</v>
      </c>
      <c r="AK127" s="1">
        <v>138.69999999999999</v>
      </c>
      <c r="AL127" s="1">
        <v>119.4</v>
      </c>
      <c r="AM127" s="5">
        <f t="shared" si="10"/>
        <v>258.10000000000002</v>
      </c>
      <c r="AN127" s="1">
        <v>121.7</v>
      </c>
      <c r="AO127" s="1">
        <v>121.5</v>
      </c>
      <c r="AP127" s="5">
        <f t="shared" si="11"/>
        <v>121.6</v>
      </c>
      <c r="AQ127" s="1">
        <v>130.1</v>
      </c>
    </row>
    <row r="128" spans="1:43">
      <c r="A128" s="1" t="s">
        <v>30</v>
      </c>
      <c r="B128" s="1">
        <v>2016</v>
      </c>
      <c r="C128" s="1" t="s">
        <v>39</v>
      </c>
      <c r="D128" s="1" t="str">
        <f t="shared" si="6"/>
        <v>2016 July</v>
      </c>
      <c r="E128" s="1">
        <v>129.30000000000001</v>
      </c>
      <c r="F128" s="1">
        <v>139.5</v>
      </c>
      <c r="G128" s="1">
        <v>129.6</v>
      </c>
      <c r="H128" s="1">
        <v>134.5</v>
      </c>
      <c r="I128" s="1">
        <v>119.5</v>
      </c>
      <c r="J128" s="1">
        <v>138.5</v>
      </c>
      <c r="K128" s="1">
        <v>158.19999999999999</v>
      </c>
      <c r="L128" s="1">
        <v>171.8</v>
      </c>
      <c r="M128" s="1">
        <v>110.3</v>
      </c>
      <c r="N128" s="1">
        <v>134.30000000000001</v>
      </c>
      <c r="O128" s="1">
        <v>127.3</v>
      </c>
      <c r="P128" s="1">
        <v>139.9</v>
      </c>
      <c r="Q128" s="1">
        <v>137.6</v>
      </c>
      <c r="R128" s="5">
        <f t="shared" si="7"/>
        <v>1770.2999999999997</v>
      </c>
      <c r="S128" s="5">
        <f>AVERAGE(CPI_Inflation_Clean[[#This Row],[Cereals and products]:[Food and beverages]])</f>
        <v>136.17692307692306</v>
      </c>
      <c r="T128" s="1">
        <v>137.19999999999999</v>
      </c>
      <c r="U128" s="1">
        <v>132.19999999999999</v>
      </c>
      <c r="V128" s="1">
        <v>136.5</v>
      </c>
      <c r="W128" s="5">
        <f t="shared" si="8"/>
        <v>405.9</v>
      </c>
      <c r="Y128" s="1">
        <v>128.19999999999999</v>
      </c>
      <c r="Z128" s="5">
        <f>SUM(CPI_Inflation_Clean[[#This Row],[Fuel and light]])</f>
        <v>128.19999999999999</v>
      </c>
      <c r="AA128" s="1">
        <f>IF(CPI_Inflation_Clean[[#This Row],[Housing]]="",X129,CPI_Inflation_Clean[[#This Row],[Housing]])</f>
        <v>126.4</v>
      </c>
      <c r="AB128" s="1">
        <v>130</v>
      </c>
      <c r="AC128" s="5">
        <f t="shared" si="9"/>
        <v>256.39999999999998</v>
      </c>
      <c r="AD128" s="5">
        <f>AVERAGE(CPI_Inflation_Clean[[#This Row],[Housing Clean]:[Household goods and services]])</f>
        <v>128.19999999999999</v>
      </c>
      <c r="AE128" s="1">
        <v>126.7</v>
      </c>
      <c r="AF128" s="5">
        <f>AVERAGE(CPI_Inflation_Clean[[#This Row],[Health]])</f>
        <v>126.7</v>
      </c>
      <c r="AG128" s="1">
        <v>116.4</v>
      </c>
      <c r="AH128" s="5">
        <f>SUM(CPI_Inflation_Clean[[#This Row],[Transport and communication]])</f>
        <v>116.4</v>
      </c>
      <c r="AI128" s="1">
        <v>130.80000000000001</v>
      </c>
      <c r="AJ128" s="5">
        <f>SUM(CPI_Inflation_Clean[[#This Row],[Education]])</f>
        <v>130.80000000000001</v>
      </c>
      <c r="AK128" s="1">
        <v>138</v>
      </c>
      <c r="AL128" s="1">
        <v>120.9</v>
      </c>
      <c r="AM128" s="5">
        <f t="shared" si="10"/>
        <v>258.89999999999998</v>
      </c>
      <c r="AN128" s="1">
        <v>125.2</v>
      </c>
      <c r="AO128" s="1">
        <v>123.8</v>
      </c>
      <c r="AP128" s="5">
        <f t="shared" si="11"/>
        <v>124.5</v>
      </c>
      <c r="AQ128" s="1">
        <v>133</v>
      </c>
    </row>
    <row r="129" spans="1:43">
      <c r="A129" s="1" t="s">
        <v>32</v>
      </c>
      <c r="B129" s="1">
        <v>2016</v>
      </c>
      <c r="C129" s="1" t="s">
        <v>39</v>
      </c>
      <c r="D129" s="1" t="str">
        <f t="shared" si="6"/>
        <v>2016 July</v>
      </c>
      <c r="E129" s="1">
        <v>126.8</v>
      </c>
      <c r="F129" s="1">
        <v>144.19999999999999</v>
      </c>
      <c r="G129" s="1">
        <v>136.6</v>
      </c>
      <c r="H129" s="1">
        <v>131.80000000000001</v>
      </c>
      <c r="I129" s="1">
        <v>111</v>
      </c>
      <c r="J129" s="1">
        <v>137</v>
      </c>
      <c r="K129" s="1">
        <v>179.5</v>
      </c>
      <c r="L129" s="1">
        <v>188.4</v>
      </c>
      <c r="M129" s="1">
        <v>113.3</v>
      </c>
      <c r="N129" s="1">
        <v>143.9</v>
      </c>
      <c r="O129" s="1">
        <v>121.7</v>
      </c>
      <c r="P129" s="1">
        <v>137.5</v>
      </c>
      <c r="Q129" s="1">
        <v>139.80000000000001</v>
      </c>
      <c r="R129" s="5">
        <f t="shared" si="7"/>
        <v>1811.5000000000002</v>
      </c>
      <c r="S129" s="5">
        <f>AVERAGE(CPI_Inflation_Clean[[#This Row],[Cereals and products]:[Food and beverages]])</f>
        <v>139.34615384615387</v>
      </c>
      <c r="T129" s="1">
        <v>127.9</v>
      </c>
      <c r="U129" s="1">
        <v>121.1</v>
      </c>
      <c r="V129" s="1">
        <v>126.9</v>
      </c>
      <c r="W129" s="5">
        <f t="shared" si="8"/>
        <v>375.9</v>
      </c>
      <c r="X129">
        <v>126.4</v>
      </c>
      <c r="Y129" s="1">
        <v>115.5</v>
      </c>
      <c r="Z129" s="5">
        <f>SUM(CPI_Inflation_Clean[[#This Row],[Fuel and light]])</f>
        <v>115.5</v>
      </c>
      <c r="AA129" s="1">
        <f>IF(CPI_Inflation_Clean[[#This Row],[Housing]]="",X130,CPI_Inflation_Clean[[#This Row],[Housing]])</f>
        <v>126.4</v>
      </c>
      <c r="AB129" s="1">
        <v>123.5</v>
      </c>
      <c r="AC129" s="5">
        <f t="shared" si="9"/>
        <v>249.9</v>
      </c>
      <c r="AD129" s="5">
        <f>AVERAGE(CPI_Inflation_Clean[[#This Row],[Housing Clean]:[Household goods and services]])</f>
        <v>124.95</v>
      </c>
      <c r="AE129" s="1">
        <v>120.9</v>
      </c>
      <c r="AF129" s="5">
        <f>AVERAGE(CPI_Inflation_Clean[[#This Row],[Health]])</f>
        <v>120.9</v>
      </c>
      <c r="AG129" s="1">
        <v>111.7</v>
      </c>
      <c r="AH129" s="5">
        <f>SUM(CPI_Inflation_Clean[[#This Row],[Transport and communication]])</f>
        <v>111.7</v>
      </c>
      <c r="AI129" s="1">
        <v>130.80000000000001</v>
      </c>
      <c r="AJ129" s="5">
        <f>SUM(CPI_Inflation_Clean[[#This Row],[Education]])</f>
        <v>130.80000000000001</v>
      </c>
      <c r="AK129" s="1">
        <v>142.9</v>
      </c>
      <c r="AL129" s="1">
        <v>120</v>
      </c>
      <c r="AM129" s="5">
        <f t="shared" si="10"/>
        <v>262.89999999999998</v>
      </c>
      <c r="AN129" s="1">
        <v>120.3</v>
      </c>
      <c r="AO129" s="1">
        <v>119.9</v>
      </c>
      <c r="AP129" s="5">
        <f t="shared" si="11"/>
        <v>120.1</v>
      </c>
      <c r="AQ129" s="1">
        <v>129</v>
      </c>
    </row>
    <row r="130" spans="1:43">
      <c r="A130" s="1" t="s">
        <v>33</v>
      </c>
      <c r="B130" s="1">
        <v>2016</v>
      </c>
      <c r="C130" s="1" t="s">
        <v>39</v>
      </c>
      <c r="D130" s="1" t="str">
        <f t="shared" ref="D130:D193" si="12">CONCATENATE(B130," ",C130)</f>
        <v>2016 July</v>
      </c>
      <c r="E130" s="1">
        <v>128.5</v>
      </c>
      <c r="F130" s="1">
        <v>141.19999999999999</v>
      </c>
      <c r="G130" s="1">
        <v>132.30000000000001</v>
      </c>
      <c r="H130" s="1">
        <v>133.5</v>
      </c>
      <c r="I130" s="1">
        <v>116.4</v>
      </c>
      <c r="J130" s="1">
        <v>137.80000000000001</v>
      </c>
      <c r="K130" s="1">
        <v>165.4</v>
      </c>
      <c r="L130" s="1">
        <v>177.4</v>
      </c>
      <c r="M130" s="1">
        <v>111.3</v>
      </c>
      <c r="N130" s="1">
        <v>137.5</v>
      </c>
      <c r="O130" s="1">
        <v>125</v>
      </c>
      <c r="P130" s="1">
        <v>138.80000000000001</v>
      </c>
      <c r="Q130" s="1">
        <v>138.4</v>
      </c>
      <c r="R130" s="5">
        <f t="shared" ref="R130:R193" si="13">SUM(E130:Q130)</f>
        <v>1783.5</v>
      </c>
      <c r="S130" s="5">
        <f>AVERAGE(CPI_Inflation_Clean[[#This Row],[Cereals and products]:[Food and beverages]])</f>
        <v>137.19230769230768</v>
      </c>
      <c r="T130" s="1">
        <v>133.5</v>
      </c>
      <c r="U130" s="1">
        <v>127.6</v>
      </c>
      <c r="V130" s="1">
        <v>132.69999999999999</v>
      </c>
      <c r="W130" s="5">
        <f t="shared" ref="W130:W193" si="14">SUM(T130:V130)</f>
        <v>393.8</v>
      </c>
      <c r="X130">
        <v>126.4</v>
      </c>
      <c r="Y130" s="1">
        <v>123.4</v>
      </c>
      <c r="Z130" s="5">
        <f>SUM(CPI_Inflation_Clean[[#This Row],[Fuel and light]])</f>
        <v>123.4</v>
      </c>
      <c r="AA130" s="1">
        <f>IF(CPI_Inflation_Clean[[#This Row],[Housing]]="",X131,CPI_Inflation_Clean[[#This Row],[Housing]])</f>
        <v>126.4</v>
      </c>
      <c r="AB130" s="1">
        <v>126.9</v>
      </c>
      <c r="AC130" s="5">
        <f t="shared" ref="AC130:AC193" si="15">SUM(AA130:AB130)</f>
        <v>253.3</v>
      </c>
      <c r="AD130" s="5">
        <f>AVERAGE(CPI_Inflation_Clean[[#This Row],[Housing Clean]:[Household goods and services]])</f>
        <v>126.65</v>
      </c>
      <c r="AE130" s="1">
        <v>124.5</v>
      </c>
      <c r="AF130" s="5">
        <f>AVERAGE(CPI_Inflation_Clean[[#This Row],[Health]])</f>
        <v>124.5</v>
      </c>
      <c r="AG130" s="1">
        <v>113.9</v>
      </c>
      <c r="AH130" s="5">
        <f>SUM(CPI_Inflation_Clean[[#This Row],[Transport and communication]])</f>
        <v>113.9</v>
      </c>
      <c r="AI130" s="1">
        <v>130.80000000000001</v>
      </c>
      <c r="AJ130" s="5">
        <f>SUM(CPI_Inflation_Clean[[#This Row],[Education]])</f>
        <v>130.80000000000001</v>
      </c>
      <c r="AK130" s="1">
        <v>139.30000000000001</v>
      </c>
      <c r="AL130" s="1">
        <v>120.5</v>
      </c>
      <c r="AM130" s="5">
        <f t="shared" ref="AM130:AM193" si="16">SUM(AK130:AL130)</f>
        <v>259.8</v>
      </c>
      <c r="AN130" s="1">
        <v>122.4</v>
      </c>
      <c r="AO130" s="1">
        <v>121.9</v>
      </c>
      <c r="AP130" s="5">
        <f t="shared" ref="AP130:AP193" si="17">AVERAGE(AN130:AO130)</f>
        <v>122.15</v>
      </c>
      <c r="AQ130" s="1">
        <v>131.1</v>
      </c>
    </row>
    <row r="131" spans="1:43">
      <c r="A131" s="1" t="s">
        <v>30</v>
      </c>
      <c r="B131" s="1">
        <v>2016</v>
      </c>
      <c r="C131" s="1" t="s">
        <v>40</v>
      </c>
      <c r="D131" s="1" t="str">
        <f t="shared" si="12"/>
        <v>2016 August</v>
      </c>
      <c r="E131" s="1">
        <v>130.1</v>
      </c>
      <c r="F131" s="1">
        <v>138.80000000000001</v>
      </c>
      <c r="G131" s="1">
        <v>130.30000000000001</v>
      </c>
      <c r="H131" s="1">
        <v>135.30000000000001</v>
      </c>
      <c r="I131" s="1">
        <v>119.9</v>
      </c>
      <c r="J131" s="1">
        <v>140.19999999999999</v>
      </c>
      <c r="K131" s="1">
        <v>156.9</v>
      </c>
      <c r="L131" s="1">
        <v>172.2</v>
      </c>
      <c r="M131" s="1">
        <v>112.1</v>
      </c>
      <c r="N131" s="1">
        <v>134.9</v>
      </c>
      <c r="O131" s="1">
        <v>128.1</v>
      </c>
      <c r="P131" s="1">
        <v>140.69999999999999</v>
      </c>
      <c r="Q131" s="1">
        <v>138</v>
      </c>
      <c r="R131" s="5">
        <f t="shared" si="13"/>
        <v>1777.4999999999998</v>
      </c>
      <c r="S131" s="5">
        <f>AVERAGE(CPI_Inflation_Clean[[#This Row],[Cereals and products]:[Food and beverages]])</f>
        <v>136.73076923076923</v>
      </c>
      <c r="T131" s="1">
        <v>137.80000000000001</v>
      </c>
      <c r="U131" s="1">
        <v>133</v>
      </c>
      <c r="V131" s="1">
        <v>137.1</v>
      </c>
      <c r="W131" s="5">
        <f t="shared" si="14"/>
        <v>407.9</v>
      </c>
      <c r="Y131" s="1">
        <v>129.1</v>
      </c>
      <c r="Z131" s="5">
        <f>SUM(CPI_Inflation_Clean[[#This Row],[Fuel and light]])</f>
        <v>129.1</v>
      </c>
      <c r="AA131" s="1">
        <f>IF(CPI_Inflation_Clean[[#This Row],[Housing]]="",X132,CPI_Inflation_Clean[[#This Row],[Housing]])</f>
        <v>127.3</v>
      </c>
      <c r="AB131" s="1">
        <v>130.6</v>
      </c>
      <c r="AC131" s="5">
        <f t="shared" si="15"/>
        <v>257.89999999999998</v>
      </c>
      <c r="AD131" s="5">
        <f>AVERAGE(CPI_Inflation_Clean[[#This Row],[Housing Clean]:[Household goods and services]])</f>
        <v>128.94999999999999</v>
      </c>
      <c r="AE131" s="1">
        <v>127</v>
      </c>
      <c r="AF131" s="5">
        <f>AVERAGE(CPI_Inflation_Clean[[#This Row],[Health]])</f>
        <v>127</v>
      </c>
      <c r="AG131" s="1">
        <v>116</v>
      </c>
      <c r="AH131" s="5">
        <f>SUM(CPI_Inflation_Clean[[#This Row],[Transport and communication]])</f>
        <v>116</v>
      </c>
      <c r="AI131" s="1">
        <v>131.9</v>
      </c>
      <c r="AJ131" s="5">
        <f>SUM(CPI_Inflation_Clean[[#This Row],[Education]])</f>
        <v>131.9</v>
      </c>
      <c r="AK131" s="1">
        <v>138.9</v>
      </c>
      <c r="AL131" s="1">
        <v>122</v>
      </c>
      <c r="AM131" s="5">
        <f t="shared" si="16"/>
        <v>260.89999999999998</v>
      </c>
      <c r="AN131" s="1">
        <v>125.5</v>
      </c>
      <c r="AO131" s="1">
        <v>124.2</v>
      </c>
      <c r="AP131" s="5">
        <f t="shared" si="17"/>
        <v>124.85</v>
      </c>
      <c r="AQ131" s="1">
        <v>133.5</v>
      </c>
    </row>
    <row r="132" spans="1:43">
      <c r="A132" s="1" t="s">
        <v>32</v>
      </c>
      <c r="B132" s="1">
        <v>2016</v>
      </c>
      <c r="C132" s="1" t="s">
        <v>40</v>
      </c>
      <c r="D132" s="1" t="str">
        <f t="shared" si="12"/>
        <v>2016 August</v>
      </c>
      <c r="E132" s="1">
        <v>127.6</v>
      </c>
      <c r="F132" s="1">
        <v>140.30000000000001</v>
      </c>
      <c r="G132" s="1">
        <v>133.69999999999999</v>
      </c>
      <c r="H132" s="1">
        <v>132.19999999999999</v>
      </c>
      <c r="I132" s="1">
        <v>111.8</v>
      </c>
      <c r="J132" s="1">
        <v>135.80000000000001</v>
      </c>
      <c r="K132" s="1">
        <v>163.5</v>
      </c>
      <c r="L132" s="1">
        <v>182.3</v>
      </c>
      <c r="M132" s="1">
        <v>114.6</v>
      </c>
      <c r="N132" s="1">
        <v>144.6</v>
      </c>
      <c r="O132" s="1">
        <v>121.9</v>
      </c>
      <c r="P132" s="1">
        <v>138.1</v>
      </c>
      <c r="Q132" s="1">
        <v>137.6</v>
      </c>
      <c r="R132" s="5">
        <f t="shared" si="13"/>
        <v>1783.9999999999995</v>
      </c>
      <c r="S132" s="5">
        <f>AVERAGE(CPI_Inflation_Clean[[#This Row],[Cereals and products]:[Food and beverages]])</f>
        <v>137.2307692307692</v>
      </c>
      <c r="T132" s="1">
        <v>128.30000000000001</v>
      </c>
      <c r="U132" s="1">
        <v>121.4</v>
      </c>
      <c r="V132" s="1">
        <v>127.3</v>
      </c>
      <c r="W132" s="5">
        <f t="shared" si="14"/>
        <v>377</v>
      </c>
      <c r="X132">
        <v>127.3</v>
      </c>
      <c r="Y132" s="1">
        <v>114.7</v>
      </c>
      <c r="Z132" s="5">
        <f>SUM(CPI_Inflation_Clean[[#This Row],[Fuel and light]])</f>
        <v>114.7</v>
      </c>
      <c r="AA132" s="1">
        <f>IF(CPI_Inflation_Clean[[#This Row],[Housing]]="",X133,CPI_Inflation_Clean[[#This Row],[Housing]])</f>
        <v>127.3</v>
      </c>
      <c r="AB132" s="1">
        <v>123.9</v>
      </c>
      <c r="AC132" s="5">
        <f t="shared" si="15"/>
        <v>251.2</v>
      </c>
      <c r="AD132" s="5">
        <f>AVERAGE(CPI_Inflation_Clean[[#This Row],[Housing Clean]:[Household goods and services]])</f>
        <v>125.6</v>
      </c>
      <c r="AE132" s="1">
        <v>121.2</v>
      </c>
      <c r="AF132" s="5">
        <f>AVERAGE(CPI_Inflation_Clean[[#This Row],[Health]])</f>
        <v>121.2</v>
      </c>
      <c r="AG132" s="1">
        <v>110.4</v>
      </c>
      <c r="AH132" s="5">
        <f>SUM(CPI_Inflation_Clean[[#This Row],[Transport and communication]])</f>
        <v>110.4</v>
      </c>
      <c r="AI132" s="1">
        <v>131.5</v>
      </c>
      <c r="AJ132" s="5">
        <f>SUM(CPI_Inflation_Clean[[#This Row],[Education]])</f>
        <v>131.5</v>
      </c>
      <c r="AK132" s="1">
        <v>143.6</v>
      </c>
      <c r="AL132" s="1">
        <v>120.9</v>
      </c>
      <c r="AM132" s="5">
        <f t="shared" si="16"/>
        <v>264.5</v>
      </c>
      <c r="AN132" s="1">
        <v>120.6</v>
      </c>
      <c r="AO132" s="1">
        <v>119.9</v>
      </c>
      <c r="AP132" s="5">
        <f t="shared" si="17"/>
        <v>120.25</v>
      </c>
      <c r="AQ132" s="1">
        <v>128.4</v>
      </c>
    </row>
    <row r="133" spans="1:43">
      <c r="A133" s="1" t="s">
        <v>33</v>
      </c>
      <c r="B133" s="1">
        <v>2016</v>
      </c>
      <c r="C133" s="1" t="s">
        <v>40</v>
      </c>
      <c r="D133" s="1" t="str">
        <f t="shared" si="12"/>
        <v>2016 August</v>
      </c>
      <c r="E133" s="1">
        <v>129.30000000000001</v>
      </c>
      <c r="F133" s="1">
        <v>139.30000000000001</v>
      </c>
      <c r="G133" s="1">
        <v>131.6</v>
      </c>
      <c r="H133" s="1">
        <v>134.1</v>
      </c>
      <c r="I133" s="1">
        <v>116.9</v>
      </c>
      <c r="J133" s="1">
        <v>138.1</v>
      </c>
      <c r="K133" s="1">
        <v>159.1</v>
      </c>
      <c r="L133" s="1">
        <v>175.6</v>
      </c>
      <c r="M133" s="1">
        <v>112.9</v>
      </c>
      <c r="N133" s="1">
        <v>138.1</v>
      </c>
      <c r="O133" s="1">
        <v>125.5</v>
      </c>
      <c r="P133" s="1">
        <v>139.5</v>
      </c>
      <c r="Q133" s="1">
        <v>137.9</v>
      </c>
      <c r="R133" s="5">
        <f t="shared" si="13"/>
        <v>1777.9</v>
      </c>
      <c r="S133" s="5">
        <f>AVERAGE(CPI_Inflation_Clean[[#This Row],[Cereals and products]:[Food and beverages]])</f>
        <v>136.76153846153846</v>
      </c>
      <c r="T133" s="1">
        <v>134.1</v>
      </c>
      <c r="U133" s="1">
        <v>128.19999999999999</v>
      </c>
      <c r="V133" s="1">
        <v>133.19999999999999</v>
      </c>
      <c r="W133" s="5">
        <f t="shared" si="14"/>
        <v>395.49999999999994</v>
      </c>
      <c r="X133">
        <v>127.3</v>
      </c>
      <c r="Y133" s="1">
        <v>123.6</v>
      </c>
      <c r="Z133" s="5">
        <f>SUM(CPI_Inflation_Clean[[#This Row],[Fuel and light]])</f>
        <v>123.6</v>
      </c>
      <c r="AA133" s="1">
        <f>IF(CPI_Inflation_Clean[[#This Row],[Housing]]="",X134,CPI_Inflation_Clean[[#This Row],[Housing]])</f>
        <v>127.3</v>
      </c>
      <c r="AB133" s="1">
        <v>127.4</v>
      </c>
      <c r="AC133" s="5">
        <f t="shared" si="15"/>
        <v>254.7</v>
      </c>
      <c r="AD133" s="5">
        <f>AVERAGE(CPI_Inflation_Clean[[#This Row],[Housing Clean]:[Household goods and services]])</f>
        <v>127.35</v>
      </c>
      <c r="AE133" s="1">
        <v>124.8</v>
      </c>
      <c r="AF133" s="5">
        <f>AVERAGE(CPI_Inflation_Clean[[#This Row],[Health]])</f>
        <v>124.8</v>
      </c>
      <c r="AG133" s="1">
        <v>113.1</v>
      </c>
      <c r="AH133" s="5">
        <f>SUM(CPI_Inflation_Clean[[#This Row],[Transport and communication]])</f>
        <v>113.1</v>
      </c>
      <c r="AI133" s="1">
        <v>131.69999999999999</v>
      </c>
      <c r="AJ133" s="5">
        <f>SUM(CPI_Inflation_Clean[[#This Row],[Education]])</f>
        <v>131.69999999999999</v>
      </c>
      <c r="AK133" s="1">
        <v>140.19999999999999</v>
      </c>
      <c r="AL133" s="1">
        <v>121.5</v>
      </c>
      <c r="AM133" s="5">
        <f t="shared" si="16"/>
        <v>261.7</v>
      </c>
      <c r="AN133" s="1">
        <v>122.7</v>
      </c>
      <c r="AO133" s="1">
        <v>122.1</v>
      </c>
      <c r="AP133" s="5">
        <f t="shared" si="17"/>
        <v>122.4</v>
      </c>
      <c r="AQ133" s="1">
        <v>131.1</v>
      </c>
    </row>
    <row r="134" spans="1:43">
      <c r="A134" s="1" t="s">
        <v>30</v>
      </c>
      <c r="B134" s="1">
        <v>2016</v>
      </c>
      <c r="C134" s="1" t="s">
        <v>41</v>
      </c>
      <c r="D134" s="1" t="str">
        <f t="shared" si="12"/>
        <v>2016 September</v>
      </c>
      <c r="E134" s="1">
        <v>130.80000000000001</v>
      </c>
      <c r="F134" s="1">
        <v>138.19999999999999</v>
      </c>
      <c r="G134" s="1">
        <v>130.5</v>
      </c>
      <c r="H134" s="1">
        <v>135.5</v>
      </c>
      <c r="I134" s="1">
        <v>120.2</v>
      </c>
      <c r="J134" s="1">
        <v>139.19999999999999</v>
      </c>
      <c r="K134" s="1">
        <v>149.5</v>
      </c>
      <c r="L134" s="1">
        <v>170.4</v>
      </c>
      <c r="M134" s="1">
        <v>113.1</v>
      </c>
      <c r="N134" s="1">
        <v>135.80000000000001</v>
      </c>
      <c r="O134" s="1">
        <v>128.80000000000001</v>
      </c>
      <c r="P134" s="1">
        <v>141.5</v>
      </c>
      <c r="Q134" s="1">
        <v>137.19999999999999</v>
      </c>
      <c r="R134" s="5">
        <f t="shared" si="13"/>
        <v>1770.7</v>
      </c>
      <c r="S134" s="5">
        <f>AVERAGE(CPI_Inflation_Clean[[#This Row],[Cereals and products]:[Food and beverages]])</f>
        <v>136.2076923076923</v>
      </c>
      <c r="T134" s="1">
        <v>138.5</v>
      </c>
      <c r="U134" s="1">
        <v>133.5</v>
      </c>
      <c r="V134" s="1">
        <v>137.80000000000001</v>
      </c>
      <c r="W134" s="5">
        <f t="shared" si="14"/>
        <v>409.8</v>
      </c>
      <c r="Y134" s="1">
        <v>129.69999999999999</v>
      </c>
      <c r="Z134" s="5">
        <f>SUM(CPI_Inflation_Clean[[#This Row],[Fuel and light]])</f>
        <v>129.69999999999999</v>
      </c>
      <c r="AA134" s="1">
        <f>IF(CPI_Inflation_Clean[[#This Row],[Housing]]="",X135,CPI_Inflation_Clean[[#This Row],[Housing]])</f>
        <v>127.9</v>
      </c>
      <c r="AB134" s="1">
        <v>131.1</v>
      </c>
      <c r="AC134" s="5">
        <f t="shared" si="15"/>
        <v>259</v>
      </c>
      <c r="AD134" s="5">
        <f>AVERAGE(CPI_Inflation_Clean[[#This Row],[Housing Clean]:[Household goods and services]])</f>
        <v>129.5</v>
      </c>
      <c r="AE134" s="1">
        <v>127.8</v>
      </c>
      <c r="AF134" s="5">
        <f>AVERAGE(CPI_Inflation_Clean[[#This Row],[Health]])</f>
        <v>127.8</v>
      </c>
      <c r="AG134" s="1">
        <v>117</v>
      </c>
      <c r="AH134" s="5">
        <f>SUM(CPI_Inflation_Clean[[#This Row],[Transport and communication]])</f>
        <v>117</v>
      </c>
      <c r="AI134" s="1">
        <v>132.19999999999999</v>
      </c>
      <c r="AJ134" s="5">
        <f>SUM(CPI_Inflation_Clean[[#This Row],[Education]])</f>
        <v>132.19999999999999</v>
      </c>
      <c r="AK134" s="1">
        <v>139.9</v>
      </c>
      <c r="AL134" s="1">
        <v>122.8</v>
      </c>
      <c r="AM134" s="5">
        <f t="shared" si="16"/>
        <v>262.7</v>
      </c>
      <c r="AN134" s="1">
        <v>125.7</v>
      </c>
      <c r="AO134" s="1">
        <v>124.9</v>
      </c>
      <c r="AP134" s="5">
        <f t="shared" si="17"/>
        <v>125.30000000000001</v>
      </c>
      <c r="AQ134" s="1">
        <v>133.4</v>
      </c>
    </row>
    <row r="135" spans="1:43">
      <c r="A135" s="1" t="s">
        <v>32</v>
      </c>
      <c r="B135" s="1">
        <v>2016</v>
      </c>
      <c r="C135" s="1" t="s">
        <v>41</v>
      </c>
      <c r="D135" s="1" t="str">
        <f t="shared" si="12"/>
        <v>2016 September</v>
      </c>
      <c r="E135" s="1">
        <v>128.1</v>
      </c>
      <c r="F135" s="1">
        <v>137.69999999999999</v>
      </c>
      <c r="G135" s="1">
        <v>130.6</v>
      </c>
      <c r="H135" s="1">
        <v>132.6</v>
      </c>
      <c r="I135" s="1">
        <v>111.9</v>
      </c>
      <c r="J135" s="1">
        <v>132.5</v>
      </c>
      <c r="K135" s="1">
        <v>152.9</v>
      </c>
      <c r="L135" s="1">
        <v>173.6</v>
      </c>
      <c r="M135" s="1">
        <v>115.1</v>
      </c>
      <c r="N135" s="1">
        <v>144.80000000000001</v>
      </c>
      <c r="O135" s="1">
        <v>122.1</v>
      </c>
      <c r="P135" s="1">
        <v>138.80000000000001</v>
      </c>
      <c r="Q135" s="1">
        <v>135.69999999999999</v>
      </c>
      <c r="R135" s="5">
        <f t="shared" si="13"/>
        <v>1756.3999999999996</v>
      </c>
      <c r="S135" s="5">
        <f>AVERAGE(CPI_Inflation_Clean[[#This Row],[Cereals and products]:[Food and beverages]])</f>
        <v>135.10769230769228</v>
      </c>
      <c r="T135" s="1">
        <v>128.69999999999999</v>
      </c>
      <c r="U135" s="1">
        <v>121.6</v>
      </c>
      <c r="V135" s="1">
        <v>127.7</v>
      </c>
      <c r="W135" s="5">
        <f t="shared" si="14"/>
        <v>378</v>
      </c>
      <c r="X135">
        <v>127.9</v>
      </c>
      <c r="Y135" s="1">
        <v>114.8</v>
      </c>
      <c r="Z135" s="5">
        <f>SUM(CPI_Inflation_Clean[[#This Row],[Fuel and light]])</f>
        <v>114.8</v>
      </c>
      <c r="AA135" s="1">
        <f>IF(CPI_Inflation_Clean[[#This Row],[Housing]]="",X136,CPI_Inflation_Clean[[#This Row],[Housing]])</f>
        <v>127.9</v>
      </c>
      <c r="AB135" s="1">
        <v>124.3</v>
      </c>
      <c r="AC135" s="5">
        <f t="shared" si="15"/>
        <v>252.2</v>
      </c>
      <c r="AD135" s="5">
        <f>AVERAGE(CPI_Inflation_Clean[[#This Row],[Housing Clean]:[Household goods and services]])</f>
        <v>126.1</v>
      </c>
      <c r="AE135" s="1">
        <v>121.4</v>
      </c>
      <c r="AF135" s="5">
        <f>AVERAGE(CPI_Inflation_Clean[[#This Row],[Health]])</f>
        <v>121.4</v>
      </c>
      <c r="AG135" s="1">
        <v>111.8</v>
      </c>
      <c r="AH135" s="5">
        <f>SUM(CPI_Inflation_Clean[[#This Row],[Transport and communication]])</f>
        <v>111.8</v>
      </c>
      <c r="AI135" s="1">
        <v>131.6</v>
      </c>
      <c r="AJ135" s="5">
        <f>SUM(CPI_Inflation_Clean[[#This Row],[Education]])</f>
        <v>131.6</v>
      </c>
      <c r="AK135" s="1">
        <v>143.9</v>
      </c>
      <c r="AL135" s="1">
        <v>121.2</v>
      </c>
      <c r="AM135" s="5">
        <f t="shared" si="16"/>
        <v>265.10000000000002</v>
      </c>
      <c r="AN135" s="1">
        <v>120.8</v>
      </c>
      <c r="AO135" s="1">
        <v>120.5</v>
      </c>
      <c r="AP135" s="5">
        <f t="shared" si="17"/>
        <v>120.65</v>
      </c>
      <c r="AQ135" s="1">
        <v>128</v>
      </c>
    </row>
    <row r="136" spans="1:43">
      <c r="A136" s="1" t="s">
        <v>33</v>
      </c>
      <c r="B136" s="1">
        <v>2016</v>
      </c>
      <c r="C136" s="1" t="s">
        <v>41</v>
      </c>
      <c r="D136" s="1" t="str">
        <f t="shared" si="12"/>
        <v>2016 September</v>
      </c>
      <c r="E136" s="1">
        <v>129.9</v>
      </c>
      <c r="F136" s="1">
        <v>138</v>
      </c>
      <c r="G136" s="1">
        <v>130.5</v>
      </c>
      <c r="H136" s="1">
        <v>134.4</v>
      </c>
      <c r="I136" s="1">
        <v>117.2</v>
      </c>
      <c r="J136" s="1">
        <v>136.1</v>
      </c>
      <c r="K136" s="1">
        <v>150.69999999999999</v>
      </c>
      <c r="L136" s="1">
        <v>171.5</v>
      </c>
      <c r="M136" s="1">
        <v>113.8</v>
      </c>
      <c r="N136" s="1">
        <v>138.80000000000001</v>
      </c>
      <c r="O136" s="1">
        <v>126</v>
      </c>
      <c r="P136" s="1">
        <v>140.19999999999999</v>
      </c>
      <c r="Q136" s="1">
        <v>136.6</v>
      </c>
      <c r="R136" s="5">
        <f t="shared" si="13"/>
        <v>1763.6999999999998</v>
      </c>
      <c r="S136" s="5">
        <f>AVERAGE(CPI_Inflation_Clean[[#This Row],[Cereals and products]:[Food and beverages]])</f>
        <v>135.66923076923075</v>
      </c>
      <c r="T136" s="1">
        <v>134.6</v>
      </c>
      <c r="U136" s="1">
        <v>128.6</v>
      </c>
      <c r="V136" s="1">
        <v>133.80000000000001</v>
      </c>
      <c r="W136" s="5">
        <f t="shared" si="14"/>
        <v>397</v>
      </c>
      <c r="X136">
        <v>127.9</v>
      </c>
      <c r="Y136" s="1">
        <v>124.1</v>
      </c>
      <c r="Z136" s="5">
        <f>SUM(CPI_Inflation_Clean[[#This Row],[Fuel and light]])</f>
        <v>124.1</v>
      </c>
      <c r="AA136" s="1">
        <f>IF(CPI_Inflation_Clean[[#This Row],[Housing]]="",X137,CPI_Inflation_Clean[[#This Row],[Housing]])</f>
        <v>127.9</v>
      </c>
      <c r="AB136" s="1">
        <v>127.9</v>
      </c>
      <c r="AC136" s="5">
        <f t="shared" si="15"/>
        <v>255.8</v>
      </c>
      <c r="AD136" s="5">
        <f>AVERAGE(CPI_Inflation_Clean[[#This Row],[Housing Clean]:[Household goods and services]])</f>
        <v>127.9</v>
      </c>
      <c r="AE136" s="1">
        <v>125.4</v>
      </c>
      <c r="AF136" s="5">
        <f>AVERAGE(CPI_Inflation_Clean[[#This Row],[Health]])</f>
        <v>125.4</v>
      </c>
      <c r="AG136" s="1">
        <v>114.3</v>
      </c>
      <c r="AH136" s="5">
        <f>SUM(CPI_Inflation_Clean[[#This Row],[Transport and communication]])</f>
        <v>114.3</v>
      </c>
      <c r="AI136" s="1">
        <v>131.80000000000001</v>
      </c>
      <c r="AJ136" s="5">
        <f>SUM(CPI_Inflation_Clean[[#This Row],[Education]])</f>
        <v>131.80000000000001</v>
      </c>
      <c r="AK136" s="1">
        <v>141</v>
      </c>
      <c r="AL136" s="1">
        <v>122.1</v>
      </c>
      <c r="AM136" s="5">
        <f t="shared" si="16"/>
        <v>263.10000000000002</v>
      </c>
      <c r="AN136" s="1">
        <v>122.9</v>
      </c>
      <c r="AO136" s="1">
        <v>122.8</v>
      </c>
      <c r="AP136" s="5">
        <f t="shared" si="17"/>
        <v>122.85</v>
      </c>
      <c r="AQ136" s="1">
        <v>130.9</v>
      </c>
    </row>
    <row r="137" spans="1:43">
      <c r="A137" s="1" t="s">
        <v>30</v>
      </c>
      <c r="B137" s="1">
        <v>2016</v>
      </c>
      <c r="C137" s="1" t="s">
        <v>42</v>
      </c>
      <c r="D137" s="1" t="str">
        <f t="shared" si="12"/>
        <v>2016 October</v>
      </c>
      <c r="E137" s="1">
        <v>131.30000000000001</v>
      </c>
      <c r="F137" s="1">
        <v>137.6</v>
      </c>
      <c r="G137" s="1">
        <v>130.1</v>
      </c>
      <c r="H137" s="1">
        <v>136</v>
      </c>
      <c r="I137" s="1">
        <v>120.8</v>
      </c>
      <c r="J137" s="1">
        <v>138.4</v>
      </c>
      <c r="K137" s="1">
        <v>149.19999999999999</v>
      </c>
      <c r="L137" s="1">
        <v>170.2</v>
      </c>
      <c r="M137" s="1">
        <v>113.4</v>
      </c>
      <c r="N137" s="1">
        <v>136.30000000000001</v>
      </c>
      <c r="O137" s="1">
        <v>128.69999999999999</v>
      </c>
      <c r="P137" s="1">
        <v>142.4</v>
      </c>
      <c r="Q137" s="1">
        <v>137.4</v>
      </c>
      <c r="R137" s="5">
        <f t="shared" si="13"/>
        <v>1771.8000000000002</v>
      </c>
      <c r="S137" s="5">
        <f>AVERAGE(CPI_Inflation_Clean[[#This Row],[Cereals and products]:[Food and beverages]])</f>
        <v>136.2923076923077</v>
      </c>
      <c r="T137" s="1">
        <v>139.6</v>
      </c>
      <c r="U137" s="1">
        <v>134.30000000000001</v>
      </c>
      <c r="V137" s="1">
        <v>138.80000000000001</v>
      </c>
      <c r="W137" s="5">
        <f t="shared" si="14"/>
        <v>412.7</v>
      </c>
      <c r="Y137" s="1">
        <v>129.80000000000001</v>
      </c>
      <c r="Z137" s="5">
        <f>SUM(CPI_Inflation_Clean[[#This Row],[Fuel and light]])</f>
        <v>129.80000000000001</v>
      </c>
      <c r="AA137" s="1">
        <f>IF(CPI_Inflation_Clean[[#This Row],[Housing]]="",X138,CPI_Inflation_Clean[[#This Row],[Housing]])</f>
        <v>128.69999999999999</v>
      </c>
      <c r="AB137" s="1">
        <v>131.80000000000001</v>
      </c>
      <c r="AC137" s="5">
        <f t="shared" si="15"/>
        <v>260.5</v>
      </c>
      <c r="AD137" s="5">
        <f>AVERAGE(CPI_Inflation_Clean[[#This Row],[Housing Clean]:[Household goods and services]])</f>
        <v>130.25</v>
      </c>
      <c r="AE137" s="1">
        <v>128.69999999999999</v>
      </c>
      <c r="AF137" s="5">
        <f>AVERAGE(CPI_Inflation_Clean[[#This Row],[Health]])</f>
        <v>128.69999999999999</v>
      </c>
      <c r="AG137" s="1">
        <v>117.8</v>
      </c>
      <c r="AH137" s="5">
        <f>SUM(CPI_Inflation_Clean[[#This Row],[Transport and communication]])</f>
        <v>117.8</v>
      </c>
      <c r="AI137" s="1">
        <v>133</v>
      </c>
      <c r="AJ137" s="5">
        <f>SUM(CPI_Inflation_Clean[[#This Row],[Education]])</f>
        <v>133</v>
      </c>
      <c r="AK137" s="1">
        <v>140.9</v>
      </c>
      <c r="AL137" s="1">
        <v>123</v>
      </c>
      <c r="AM137" s="5">
        <f t="shared" si="16"/>
        <v>263.89999999999998</v>
      </c>
      <c r="AN137" s="1">
        <v>126.5</v>
      </c>
      <c r="AO137" s="1">
        <v>125.7</v>
      </c>
      <c r="AP137" s="5">
        <f t="shared" si="17"/>
        <v>126.1</v>
      </c>
      <c r="AQ137" s="1">
        <v>133.80000000000001</v>
      </c>
    </row>
    <row r="138" spans="1:43">
      <c r="A138" s="1" t="s">
        <v>32</v>
      </c>
      <c r="B138" s="1">
        <v>2016</v>
      </c>
      <c r="C138" s="1" t="s">
        <v>42</v>
      </c>
      <c r="D138" s="1" t="str">
        <f t="shared" si="12"/>
        <v>2016 October</v>
      </c>
      <c r="E138" s="1">
        <v>128.69999999999999</v>
      </c>
      <c r="F138" s="1">
        <v>138.4</v>
      </c>
      <c r="G138" s="1">
        <v>130.30000000000001</v>
      </c>
      <c r="H138" s="1">
        <v>132.69999999999999</v>
      </c>
      <c r="I138" s="1">
        <v>112.5</v>
      </c>
      <c r="J138" s="1">
        <v>130.4</v>
      </c>
      <c r="K138" s="1">
        <v>155.1</v>
      </c>
      <c r="L138" s="1">
        <v>175.7</v>
      </c>
      <c r="M138" s="1">
        <v>115.4</v>
      </c>
      <c r="N138" s="1">
        <v>145.30000000000001</v>
      </c>
      <c r="O138" s="1">
        <v>122.5</v>
      </c>
      <c r="P138" s="1">
        <v>139.6</v>
      </c>
      <c r="Q138" s="1">
        <v>136.30000000000001</v>
      </c>
      <c r="R138" s="5">
        <f t="shared" si="13"/>
        <v>1762.8999999999999</v>
      </c>
      <c r="S138" s="5">
        <f>AVERAGE(CPI_Inflation_Clean[[#This Row],[Cereals and products]:[Food and beverages]])</f>
        <v>135.6076923076923</v>
      </c>
      <c r="T138" s="1">
        <v>129.1</v>
      </c>
      <c r="U138" s="1">
        <v>121.9</v>
      </c>
      <c r="V138" s="1">
        <v>128</v>
      </c>
      <c r="W138" s="5">
        <f t="shared" si="14"/>
        <v>379</v>
      </c>
      <c r="X138">
        <v>128.69999999999999</v>
      </c>
      <c r="Y138" s="1">
        <v>115.2</v>
      </c>
      <c r="Z138" s="5">
        <f>SUM(CPI_Inflation_Clean[[#This Row],[Fuel and light]])</f>
        <v>115.2</v>
      </c>
      <c r="AA138" s="1">
        <f>IF(CPI_Inflation_Clean[[#This Row],[Housing]]="",X139,CPI_Inflation_Clean[[#This Row],[Housing]])</f>
        <v>128.69999999999999</v>
      </c>
      <c r="AB138" s="1">
        <v>124.5</v>
      </c>
      <c r="AC138" s="5">
        <f t="shared" si="15"/>
        <v>253.2</v>
      </c>
      <c r="AD138" s="5">
        <f>AVERAGE(CPI_Inflation_Clean[[#This Row],[Housing Clean]:[Household goods and services]])</f>
        <v>126.6</v>
      </c>
      <c r="AE138" s="1">
        <v>121.8</v>
      </c>
      <c r="AF138" s="5">
        <f>AVERAGE(CPI_Inflation_Clean[[#This Row],[Health]])</f>
        <v>121.8</v>
      </c>
      <c r="AG138" s="1">
        <v>112.8</v>
      </c>
      <c r="AH138" s="5">
        <f>SUM(CPI_Inflation_Clean[[#This Row],[Transport and communication]])</f>
        <v>112.8</v>
      </c>
      <c r="AI138" s="1">
        <v>131.9</v>
      </c>
      <c r="AJ138" s="5">
        <f>SUM(CPI_Inflation_Clean[[#This Row],[Education]])</f>
        <v>131.9</v>
      </c>
      <c r="AK138" s="1">
        <v>144.30000000000001</v>
      </c>
      <c r="AL138" s="1">
        <v>120.8</v>
      </c>
      <c r="AM138" s="5">
        <f t="shared" si="16"/>
        <v>265.10000000000002</v>
      </c>
      <c r="AN138" s="1">
        <v>121.2</v>
      </c>
      <c r="AO138" s="1">
        <v>120.9</v>
      </c>
      <c r="AP138" s="5">
        <f t="shared" si="17"/>
        <v>121.05000000000001</v>
      </c>
      <c r="AQ138" s="1">
        <v>128.6</v>
      </c>
    </row>
    <row r="139" spans="1:43">
      <c r="A139" s="1" t="s">
        <v>33</v>
      </c>
      <c r="B139" s="1">
        <v>2016</v>
      </c>
      <c r="C139" s="1" t="s">
        <v>42</v>
      </c>
      <c r="D139" s="1" t="str">
        <f t="shared" si="12"/>
        <v>2016 October</v>
      </c>
      <c r="E139" s="1">
        <v>130.5</v>
      </c>
      <c r="F139" s="1">
        <v>137.9</v>
      </c>
      <c r="G139" s="1">
        <v>130.19999999999999</v>
      </c>
      <c r="H139" s="1">
        <v>134.80000000000001</v>
      </c>
      <c r="I139" s="1">
        <v>117.8</v>
      </c>
      <c r="J139" s="1">
        <v>134.69999999999999</v>
      </c>
      <c r="K139" s="1">
        <v>151.19999999999999</v>
      </c>
      <c r="L139" s="1">
        <v>172.1</v>
      </c>
      <c r="M139" s="1">
        <v>114.1</v>
      </c>
      <c r="N139" s="1">
        <v>139.30000000000001</v>
      </c>
      <c r="O139" s="1">
        <v>126.1</v>
      </c>
      <c r="P139" s="1">
        <v>141.1</v>
      </c>
      <c r="Q139" s="1">
        <v>137</v>
      </c>
      <c r="R139" s="5">
        <f t="shared" si="13"/>
        <v>1766.7999999999995</v>
      </c>
      <c r="S139" s="5">
        <f>AVERAGE(CPI_Inflation_Clean[[#This Row],[Cereals and products]:[Food and beverages]])</f>
        <v>135.90769230769226</v>
      </c>
      <c r="T139" s="1">
        <v>135.5</v>
      </c>
      <c r="U139" s="1">
        <v>129.1</v>
      </c>
      <c r="V139" s="1">
        <v>134.5</v>
      </c>
      <c r="W139" s="5">
        <f t="shared" si="14"/>
        <v>399.1</v>
      </c>
      <c r="X139">
        <v>128.69999999999999</v>
      </c>
      <c r="Y139" s="1">
        <v>124.3</v>
      </c>
      <c r="Z139" s="5">
        <f>SUM(CPI_Inflation_Clean[[#This Row],[Fuel and light]])</f>
        <v>124.3</v>
      </c>
      <c r="AA139" s="1">
        <f>IF(CPI_Inflation_Clean[[#This Row],[Housing]]="",X140,CPI_Inflation_Clean[[#This Row],[Housing]])</f>
        <v>128.69999999999999</v>
      </c>
      <c r="AB139" s="1">
        <v>128.4</v>
      </c>
      <c r="AC139" s="5">
        <f t="shared" si="15"/>
        <v>257.10000000000002</v>
      </c>
      <c r="AD139" s="5">
        <f>AVERAGE(CPI_Inflation_Clean[[#This Row],[Housing Clean]:[Household goods and services]])</f>
        <v>128.55000000000001</v>
      </c>
      <c r="AE139" s="1">
        <v>126.1</v>
      </c>
      <c r="AF139" s="5">
        <f>AVERAGE(CPI_Inflation_Clean[[#This Row],[Health]])</f>
        <v>126.1</v>
      </c>
      <c r="AG139" s="1">
        <v>115.2</v>
      </c>
      <c r="AH139" s="5">
        <f>SUM(CPI_Inflation_Clean[[#This Row],[Transport and communication]])</f>
        <v>115.2</v>
      </c>
      <c r="AI139" s="1">
        <v>132.4</v>
      </c>
      <c r="AJ139" s="5">
        <f>SUM(CPI_Inflation_Clean[[#This Row],[Education]])</f>
        <v>132.4</v>
      </c>
      <c r="AK139" s="1">
        <v>141.80000000000001</v>
      </c>
      <c r="AL139" s="1">
        <v>122.1</v>
      </c>
      <c r="AM139" s="5">
        <f t="shared" si="16"/>
        <v>263.89999999999998</v>
      </c>
      <c r="AN139" s="1">
        <v>123.5</v>
      </c>
      <c r="AO139" s="1">
        <v>123.4</v>
      </c>
      <c r="AP139" s="5">
        <f t="shared" si="17"/>
        <v>123.45</v>
      </c>
      <c r="AQ139" s="1">
        <v>131.4</v>
      </c>
    </row>
    <row r="140" spans="1:43">
      <c r="A140" s="1" t="s">
        <v>30</v>
      </c>
      <c r="B140" s="1">
        <v>2016</v>
      </c>
      <c r="C140" s="1" t="s">
        <v>44</v>
      </c>
      <c r="D140" s="1" t="str">
        <f t="shared" si="12"/>
        <v>2016 November</v>
      </c>
      <c r="E140" s="1">
        <v>132</v>
      </c>
      <c r="F140" s="1">
        <v>137.4</v>
      </c>
      <c r="G140" s="1">
        <v>130.6</v>
      </c>
      <c r="H140" s="1">
        <v>136.19999999999999</v>
      </c>
      <c r="I140" s="1">
        <v>121.1</v>
      </c>
      <c r="J140" s="1">
        <v>136.9</v>
      </c>
      <c r="K140" s="1">
        <v>141.80000000000001</v>
      </c>
      <c r="L140" s="1">
        <v>170</v>
      </c>
      <c r="M140" s="1">
        <v>113.4</v>
      </c>
      <c r="N140" s="1">
        <v>136.80000000000001</v>
      </c>
      <c r="O140" s="1">
        <v>128.69999999999999</v>
      </c>
      <c r="P140" s="1">
        <v>143.1</v>
      </c>
      <c r="Q140" s="1">
        <v>136.6</v>
      </c>
      <c r="R140" s="5">
        <f t="shared" si="13"/>
        <v>1764.6</v>
      </c>
      <c r="S140" s="5">
        <f>AVERAGE(CPI_Inflation_Clean[[#This Row],[Cereals and products]:[Food and beverages]])</f>
        <v>135.73846153846154</v>
      </c>
      <c r="T140" s="1">
        <v>139.9</v>
      </c>
      <c r="U140" s="1">
        <v>134.5</v>
      </c>
      <c r="V140" s="1">
        <v>139.19999999999999</v>
      </c>
      <c r="W140" s="5">
        <f t="shared" si="14"/>
        <v>413.59999999999997</v>
      </c>
      <c r="Y140" s="1">
        <v>130.30000000000001</v>
      </c>
      <c r="Z140" s="5">
        <f>SUM(CPI_Inflation_Clean[[#This Row],[Fuel and light]])</f>
        <v>130.30000000000001</v>
      </c>
      <c r="AA140" s="1">
        <f>IF(CPI_Inflation_Clean[[#This Row],[Housing]]="",X141,CPI_Inflation_Clean[[#This Row],[Housing]])</f>
        <v>129.1</v>
      </c>
      <c r="AB140" s="1">
        <v>132.1</v>
      </c>
      <c r="AC140" s="5">
        <f t="shared" si="15"/>
        <v>261.2</v>
      </c>
      <c r="AD140" s="5">
        <f>AVERAGE(CPI_Inflation_Clean[[#This Row],[Housing Clean]:[Household goods and services]])</f>
        <v>130.6</v>
      </c>
      <c r="AE140" s="1">
        <v>129.1</v>
      </c>
      <c r="AF140" s="5">
        <f>AVERAGE(CPI_Inflation_Clean[[#This Row],[Health]])</f>
        <v>129.1</v>
      </c>
      <c r="AG140" s="1">
        <v>118.2</v>
      </c>
      <c r="AH140" s="5">
        <f>SUM(CPI_Inflation_Clean[[#This Row],[Transport and communication]])</f>
        <v>118.2</v>
      </c>
      <c r="AI140" s="1">
        <v>133.69999999999999</v>
      </c>
      <c r="AJ140" s="5">
        <f>SUM(CPI_Inflation_Clean[[#This Row],[Education]])</f>
        <v>133.69999999999999</v>
      </c>
      <c r="AK140" s="1">
        <v>141.19999999999999</v>
      </c>
      <c r="AL140" s="1">
        <v>123.5</v>
      </c>
      <c r="AM140" s="5">
        <f t="shared" si="16"/>
        <v>264.7</v>
      </c>
      <c r="AN140" s="1">
        <v>126.9</v>
      </c>
      <c r="AO140" s="1">
        <v>126.1</v>
      </c>
      <c r="AP140" s="5">
        <f t="shared" si="17"/>
        <v>126.5</v>
      </c>
      <c r="AQ140" s="1">
        <v>133.6</v>
      </c>
    </row>
    <row r="141" spans="1:43">
      <c r="A141" s="1" t="s">
        <v>32</v>
      </c>
      <c r="B141" s="1">
        <v>2016</v>
      </c>
      <c r="C141" s="1" t="s">
        <v>44</v>
      </c>
      <c r="D141" s="1" t="str">
        <f t="shared" si="12"/>
        <v>2016 November</v>
      </c>
      <c r="E141" s="1">
        <v>130.19999999999999</v>
      </c>
      <c r="F141" s="1">
        <v>138.5</v>
      </c>
      <c r="G141" s="1">
        <v>134.1</v>
      </c>
      <c r="H141" s="1">
        <v>132.9</v>
      </c>
      <c r="I141" s="1">
        <v>112.6</v>
      </c>
      <c r="J141" s="1">
        <v>130.80000000000001</v>
      </c>
      <c r="K141" s="1">
        <v>142</v>
      </c>
      <c r="L141" s="1">
        <v>174.9</v>
      </c>
      <c r="M141" s="1">
        <v>115.6</v>
      </c>
      <c r="N141" s="1">
        <v>145.4</v>
      </c>
      <c r="O141" s="1">
        <v>122.7</v>
      </c>
      <c r="P141" s="1">
        <v>140.30000000000001</v>
      </c>
      <c r="Q141" s="1">
        <v>135.19999999999999</v>
      </c>
      <c r="R141" s="5">
        <f t="shared" si="13"/>
        <v>1755.2</v>
      </c>
      <c r="S141" s="5">
        <f>AVERAGE(CPI_Inflation_Clean[[#This Row],[Cereals and products]:[Food and beverages]])</f>
        <v>135.01538461538462</v>
      </c>
      <c r="T141" s="1">
        <v>129.6</v>
      </c>
      <c r="U141" s="1">
        <v>122.1</v>
      </c>
      <c r="V141" s="1">
        <v>128.5</v>
      </c>
      <c r="W141" s="5">
        <f t="shared" si="14"/>
        <v>380.2</v>
      </c>
      <c r="X141">
        <v>129.1</v>
      </c>
      <c r="Y141" s="1">
        <v>116.2</v>
      </c>
      <c r="Z141" s="5">
        <f>SUM(CPI_Inflation_Clean[[#This Row],[Fuel and light]])</f>
        <v>116.2</v>
      </c>
      <c r="AA141" s="1">
        <f>IF(CPI_Inflation_Clean[[#This Row],[Housing]]="",X142,CPI_Inflation_Clean[[#This Row],[Housing]])</f>
        <v>129.1</v>
      </c>
      <c r="AB141" s="1">
        <v>124.7</v>
      </c>
      <c r="AC141" s="5">
        <f t="shared" si="15"/>
        <v>253.8</v>
      </c>
      <c r="AD141" s="5">
        <f>AVERAGE(CPI_Inflation_Clean[[#This Row],[Housing Clean]:[Household goods and services]])</f>
        <v>126.9</v>
      </c>
      <c r="AE141" s="1">
        <v>122.1</v>
      </c>
      <c r="AF141" s="5">
        <f>AVERAGE(CPI_Inflation_Clean[[#This Row],[Health]])</f>
        <v>122.1</v>
      </c>
      <c r="AG141" s="1">
        <v>113.4</v>
      </c>
      <c r="AH141" s="5">
        <f>SUM(CPI_Inflation_Clean[[#This Row],[Transport and communication]])</f>
        <v>113.4</v>
      </c>
      <c r="AI141" s="1">
        <v>132.1</v>
      </c>
      <c r="AJ141" s="5">
        <f>SUM(CPI_Inflation_Clean[[#This Row],[Education]])</f>
        <v>132.1</v>
      </c>
      <c r="AK141" s="1">
        <v>144.30000000000001</v>
      </c>
      <c r="AL141" s="1">
        <v>121.3</v>
      </c>
      <c r="AM141" s="5">
        <f t="shared" si="16"/>
        <v>265.60000000000002</v>
      </c>
      <c r="AN141" s="1">
        <v>121.7</v>
      </c>
      <c r="AO141" s="1">
        <v>121.3</v>
      </c>
      <c r="AP141" s="5">
        <f t="shared" si="17"/>
        <v>121.5</v>
      </c>
      <c r="AQ141" s="1">
        <v>128.5</v>
      </c>
    </row>
    <row r="142" spans="1:43">
      <c r="A142" s="1" t="s">
        <v>33</v>
      </c>
      <c r="B142" s="1">
        <v>2016</v>
      </c>
      <c r="C142" s="1" t="s">
        <v>44</v>
      </c>
      <c r="D142" s="1" t="str">
        <f t="shared" si="12"/>
        <v>2016 November</v>
      </c>
      <c r="E142" s="1">
        <v>131.4</v>
      </c>
      <c r="F142" s="1">
        <v>137.80000000000001</v>
      </c>
      <c r="G142" s="1">
        <v>132</v>
      </c>
      <c r="H142" s="1">
        <v>135</v>
      </c>
      <c r="I142" s="1">
        <v>118</v>
      </c>
      <c r="J142" s="1">
        <v>134.1</v>
      </c>
      <c r="K142" s="1">
        <v>141.9</v>
      </c>
      <c r="L142" s="1">
        <v>171.7</v>
      </c>
      <c r="M142" s="1">
        <v>114.1</v>
      </c>
      <c r="N142" s="1">
        <v>139.69999999999999</v>
      </c>
      <c r="O142" s="1">
        <v>126.2</v>
      </c>
      <c r="P142" s="1">
        <v>141.80000000000001</v>
      </c>
      <c r="Q142" s="1">
        <v>136.1</v>
      </c>
      <c r="R142" s="5">
        <f t="shared" si="13"/>
        <v>1759.8</v>
      </c>
      <c r="S142" s="5">
        <f>AVERAGE(CPI_Inflation_Clean[[#This Row],[Cereals and products]:[Food and beverages]])</f>
        <v>135.36923076923077</v>
      </c>
      <c r="T142" s="1">
        <v>135.80000000000001</v>
      </c>
      <c r="U142" s="1">
        <v>129.30000000000001</v>
      </c>
      <c r="V142" s="1">
        <v>135</v>
      </c>
      <c r="W142" s="5">
        <f t="shared" si="14"/>
        <v>400.1</v>
      </c>
      <c r="X142">
        <v>129.1</v>
      </c>
      <c r="Y142" s="1">
        <v>125</v>
      </c>
      <c r="Z142" s="5">
        <f>SUM(CPI_Inflation_Clean[[#This Row],[Fuel and light]])</f>
        <v>125</v>
      </c>
      <c r="AA142" s="1">
        <f>IF(CPI_Inflation_Clean[[#This Row],[Housing]]="",X143,CPI_Inflation_Clean[[#This Row],[Housing]])</f>
        <v>129.1</v>
      </c>
      <c r="AB142" s="1">
        <v>128.6</v>
      </c>
      <c r="AC142" s="5">
        <f t="shared" si="15"/>
        <v>257.7</v>
      </c>
      <c r="AD142" s="5">
        <f>AVERAGE(CPI_Inflation_Clean[[#This Row],[Housing Clean]:[Household goods and services]])</f>
        <v>128.85</v>
      </c>
      <c r="AE142" s="1">
        <v>126.4</v>
      </c>
      <c r="AF142" s="5">
        <f>AVERAGE(CPI_Inflation_Clean[[#This Row],[Health]])</f>
        <v>126.4</v>
      </c>
      <c r="AG142" s="1">
        <v>115.7</v>
      </c>
      <c r="AH142" s="5">
        <f>SUM(CPI_Inflation_Clean[[#This Row],[Transport and communication]])</f>
        <v>115.7</v>
      </c>
      <c r="AI142" s="1">
        <v>132.80000000000001</v>
      </c>
      <c r="AJ142" s="5">
        <f>SUM(CPI_Inflation_Clean[[#This Row],[Education]])</f>
        <v>132.80000000000001</v>
      </c>
      <c r="AK142" s="1">
        <v>142</v>
      </c>
      <c r="AL142" s="1">
        <v>122.6</v>
      </c>
      <c r="AM142" s="5">
        <f t="shared" si="16"/>
        <v>264.60000000000002</v>
      </c>
      <c r="AN142" s="1">
        <v>124</v>
      </c>
      <c r="AO142" s="1">
        <v>123.8</v>
      </c>
      <c r="AP142" s="5">
        <f t="shared" si="17"/>
        <v>123.9</v>
      </c>
      <c r="AQ142" s="1">
        <v>131.19999999999999</v>
      </c>
    </row>
    <row r="143" spans="1:43">
      <c r="A143" s="1" t="s">
        <v>30</v>
      </c>
      <c r="B143" s="1">
        <v>2016</v>
      </c>
      <c r="C143" s="1" t="s">
        <v>45</v>
      </c>
      <c r="D143" s="1" t="str">
        <f t="shared" si="12"/>
        <v>2016 December</v>
      </c>
      <c r="E143" s="1">
        <v>132.6</v>
      </c>
      <c r="F143" s="1">
        <v>137.30000000000001</v>
      </c>
      <c r="G143" s="1">
        <v>131.6</v>
      </c>
      <c r="H143" s="1">
        <v>136.30000000000001</v>
      </c>
      <c r="I143" s="1">
        <v>121.6</v>
      </c>
      <c r="J143" s="1">
        <v>135.6</v>
      </c>
      <c r="K143" s="1">
        <v>127.5</v>
      </c>
      <c r="L143" s="1">
        <v>167.9</v>
      </c>
      <c r="M143" s="1">
        <v>113.8</v>
      </c>
      <c r="N143" s="1">
        <v>137.5</v>
      </c>
      <c r="O143" s="1">
        <v>129.1</v>
      </c>
      <c r="P143" s="1">
        <v>143.6</v>
      </c>
      <c r="Q143" s="1">
        <v>134.69999999999999</v>
      </c>
      <c r="R143" s="5">
        <f t="shared" si="13"/>
        <v>1749.1</v>
      </c>
      <c r="S143" s="5">
        <f>AVERAGE(CPI_Inflation_Clean[[#This Row],[Cereals and products]:[Food and beverages]])</f>
        <v>134.54615384615383</v>
      </c>
      <c r="T143" s="1">
        <v>140.4</v>
      </c>
      <c r="U143" s="1">
        <v>135.19999999999999</v>
      </c>
      <c r="V143" s="1">
        <v>139.69999999999999</v>
      </c>
      <c r="W143" s="5">
        <f t="shared" si="14"/>
        <v>415.3</v>
      </c>
      <c r="Y143" s="1">
        <v>132</v>
      </c>
      <c r="Z143" s="5">
        <f>SUM(CPI_Inflation_Clean[[#This Row],[Fuel and light]])</f>
        <v>132</v>
      </c>
      <c r="AA143" s="1">
        <f>IF(CPI_Inflation_Clean[[#This Row],[Housing]]="",X144,CPI_Inflation_Clean[[#This Row],[Housing]])</f>
        <v>128.5</v>
      </c>
      <c r="AB143" s="1">
        <v>132.9</v>
      </c>
      <c r="AC143" s="5">
        <f t="shared" si="15"/>
        <v>261.39999999999998</v>
      </c>
      <c r="AD143" s="5">
        <f>AVERAGE(CPI_Inflation_Clean[[#This Row],[Housing Clean]:[Household goods and services]])</f>
        <v>130.69999999999999</v>
      </c>
      <c r="AE143" s="1">
        <v>129.69999999999999</v>
      </c>
      <c r="AF143" s="5">
        <f>AVERAGE(CPI_Inflation_Clean[[#This Row],[Health]])</f>
        <v>129.69999999999999</v>
      </c>
      <c r="AG143" s="1">
        <v>118.6</v>
      </c>
      <c r="AH143" s="5">
        <f>SUM(CPI_Inflation_Clean[[#This Row],[Transport and communication]])</f>
        <v>118.6</v>
      </c>
      <c r="AI143" s="1">
        <v>134.19999999999999</v>
      </c>
      <c r="AJ143" s="5">
        <f>SUM(CPI_Inflation_Clean[[#This Row],[Education]])</f>
        <v>134.19999999999999</v>
      </c>
      <c r="AK143" s="1">
        <v>142.4</v>
      </c>
      <c r="AL143" s="1">
        <v>121.9</v>
      </c>
      <c r="AM143" s="5">
        <f t="shared" si="16"/>
        <v>264.3</v>
      </c>
      <c r="AN143" s="1">
        <v>127.3</v>
      </c>
      <c r="AO143" s="1">
        <v>126.3</v>
      </c>
      <c r="AP143" s="5">
        <f t="shared" si="17"/>
        <v>126.8</v>
      </c>
      <c r="AQ143" s="1">
        <v>132.80000000000001</v>
      </c>
    </row>
    <row r="144" spans="1:43">
      <c r="A144" s="1" t="s">
        <v>32</v>
      </c>
      <c r="B144" s="1">
        <v>2016</v>
      </c>
      <c r="C144" s="1" t="s">
        <v>45</v>
      </c>
      <c r="D144" s="1" t="str">
        <f t="shared" si="12"/>
        <v>2016 December</v>
      </c>
      <c r="E144" s="1">
        <v>131.6</v>
      </c>
      <c r="F144" s="1">
        <v>138.19999999999999</v>
      </c>
      <c r="G144" s="1">
        <v>134.9</v>
      </c>
      <c r="H144" s="1">
        <v>133.1</v>
      </c>
      <c r="I144" s="1">
        <v>113.5</v>
      </c>
      <c r="J144" s="1">
        <v>129.30000000000001</v>
      </c>
      <c r="K144" s="1">
        <v>121.1</v>
      </c>
      <c r="L144" s="1">
        <v>170.3</v>
      </c>
      <c r="M144" s="1">
        <v>115.5</v>
      </c>
      <c r="N144" s="1">
        <v>145.5</v>
      </c>
      <c r="O144" s="1">
        <v>123.1</v>
      </c>
      <c r="P144" s="1">
        <v>140.9</v>
      </c>
      <c r="Q144" s="1">
        <v>132.80000000000001</v>
      </c>
      <c r="R144" s="5">
        <f t="shared" si="13"/>
        <v>1729.8</v>
      </c>
      <c r="S144" s="5">
        <f>AVERAGE(CPI_Inflation_Clean[[#This Row],[Cereals and products]:[Food and beverages]])</f>
        <v>133.06153846153845</v>
      </c>
      <c r="T144" s="1">
        <v>130</v>
      </c>
      <c r="U144" s="1">
        <v>122.2</v>
      </c>
      <c r="V144" s="1">
        <v>128.80000000000001</v>
      </c>
      <c r="W144" s="5">
        <f t="shared" si="14"/>
        <v>381</v>
      </c>
      <c r="X144">
        <v>128.5</v>
      </c>
      <c r="Y144" s="1">
        <v>117.8</v>
      </c>
      <c r="Z144" s="5">
        <f>SUM(CPI_Inflation_Clean[[#This Row],[Fuel and light]])</f>
        <v>117.8</v>
      </c>
      <c r="AA144" s="1">
        <f>IF(CPI_Inflation_Clean[[#This Row],[Housing]]="",X145,CPI_Inflation_Clean[[#This Row],[Housing]])</f>
        <v>128.5</v>
      </c>
      <c r="AB144" s="1">
        <v>125</v>
      </c>
      <c r="AC144" s="5">
        <f t="shared" si="15"/>
        <v>253.5</v>
      </c>
      <c r="AD144" s="5">
        <f>AVERAGE(CPI_Inflation_Clean[[#This Row],[Housing Clean]:[Household goods and services]])</f>
        <v>126.75</v>
      </c>
      <c r="AE144" s="1">
        <v>122.3</v>
      </c>
      <c r="AF144" s="5">
        <f>AVERAGE(CPI_Inflation_Clean[[#This Row],[Health]])</f>
        <v>122.3</v>
      </c>
      <c r="AG144" s="1">
        <v>113.7</v>
      </c>
      <c r="AH144" s="5">
        <f>SUM(CPI_Inflation_Clean[[#This Row],[Transport and communication]])</f>
        <v>113.7</v>
      </c>
      <c r="AI144" s="1">
        <v>132.30000000000001</v>
      </c>
      <c r="AJ144" s="5">
        <f>SUM(CPI_Inflation_Clean[[#This Row],[Education]])</f>
        <v>132.30000000000001</v>
      </c>
      <c r="AK144" s="1">
        <v>145</v>
      </c>
      <c r="AL144" s="1">
        <v>119.9</v>
      </c>
      <c r="AM144" s="5">
        <f t="shared" si="16"/>
        <v>264.89999999999998</v>
      </c>
      <c r="AN144" s="1">
        <v>121.8</v>
      </c>
      <c r="AO144" s="1">
        <v>121.4</v>
      </c>
      <c r="AP144" s="5">
        <f t="shared" si="17"/>
        <v>121.6</v>
      </c>
      <c r="AQ144" s="1">
        <v>127.6</v>
      </c>
    </row>
    <row r="145" spans="1:43">
      <c r="A145" s="1" t="s">
        <v>33</v>
      </c>
      <c r="B145" s="1">
        <v>2016</v>
      </c>
      <c r="C145" s="1" t="s">
        <v>45</v>
      </c>
      <c r="D145" s="1" t="str">
        <f t="shared" si="12"/>
        <v>2016 December</v>
      </c>
      <c r="E145" s="1">
        <v>132.30000000000001</v>
      </c>
      <c r="F145" s="1">
        <v>137.6</v>
      </c>
      <c r="G145" s="1">
        <v>132.9</v>
      </c>
      <c r="H145" s="1">
        <v>135.1</v>
      </c>
      <c r="I145" s="1">
        <v>118.6</v>
      </c>
      <c r="J145" s="1">
        <v>132.69999999999999</v>
      </c>
      <c r="K145" s="1">
        <v>125.3</v>
      </c>
      <c r="L145" s="1">
        <v>168.7</v>
      </c>
      <c r="M145" s="1">
        <v>114.4</v>
      </c>
      <c r="N145" s="1">
        <v>140.19999999999999</v>
      </c>
      <c r="O145" s="1">
        <v>126.6</v>
      </c>
      <c r="P145" s="1">
        <v>142.30000000000001</v>
      </c>
      <c r="Q145" s="1">
        <v>134</v>
      </c>
      <c r="R145" s="5">
        <f t="shared" si="13"/>
        <v>1740.7</v>
      </c>
      <c r="S145" s="5">
        <f>AVERAGE(CPI_Inflation_Clean[[#This Row],[Cereals and products]:[Food and beverages]])</f>
        <v>133.9</v>
      </c>
      <c r="T145" s="1">
        <v>136.30000000000001</v>
      </c>
      <c r="U145" s="1">
        <v>129.80000000000001</v>
      </c>
      <c r="V145" s="1">
        <v>135.4</v>
      </c>
      <c r="W145" s="5">
        <f t="shared" si="14"/>
        <v>401.5</v>
      </c>
      <c r="X145">
        <v>128.5</v>
      </c>
      <c r="Y145" s="1">
        <v>126.6</v>
      </c>
      <c r="Z145" s="5">
        <f>SUM(CPI_Inflation_Clean[[#This Row],[Fuel and light]])</f>
        <v>126.6</v>
      </c>
      <c r="AA145" s="1">
        <f>IF(CPI_Inflation_Clean[[#This Row],[Housing]]="",X146,CPI_Inflation_Clean[[#This Row],[Housing]])</f>
        <v>128.5</v>
      </c>
      <c r="AB145" s="1">
        <v>129.19999999999999</v>
      </c>
      <c r="AC145" s="5">
        <f t="shared" si="15"/>
        <v>257.7</v>
      </c>
      <c r="AD145" s="5">
        <f>AVERAGE(CPI_Inflation_Clean[[#This Row],[Housing Clean]:[Household goods and services]])</f>
        <v>128.85</v>
      </c>
      <c r="AE145" s="1">
        <v>126.9</v>
      </c>
      <c r="AF145" s="5">
        <f>AVERAGE(CPI_Inflation_Clean[[#This Row],[Health]])</f>
        <v>126.9</v>
      </c>
      <c r="AG145" s="1">
        <v>116</v>
      </c>
      <c r="AH145" s="5">
        <f>SUM(CPI_Inflation_Clean[[#This Row],[Transport and communication]])</f>
        <v>116</v>
      </c>
      <c r="AI145" s="1">
        <v>133.1</v>
      </c>
      <c r="AJ145" s="5">
        <f>SUM(CPI_Inflation_Clean[[#This Row],[Education]])</f>
        <v>133.1</v>
      </c>
      <c r="AK145" s="1">
        <v>143.1</v>
      </c>
      <c r="AL145" s="1">
        <v>121.1</v>
      </c>
      <c r="AM145" s="5">
        <f t="shared" si="16"/>
        <v>264.2</v>
      </c>
      <c r="AN145" s="1">
        <v>124.2</v>
      </c>
      <c r="AO145" s="1">
        <v>123.9</v>
      </c>
      <c r="AP145" s="5">
        <f t="shared" si="17"/>
        <v>124.05000000000001</v>
      </c>
      <c r="AQ145" s="1">
        <v>130.4</v>
      </c>
    </row>
    <row r="146" spans="1:43">
      <c r="A146" s="1" t="s">
        <v>30</v>
      </c>
      <c r="B146" s="1">
        <v>2017</v>
      </c>
      <c r="C146" s="1" t="s">
        <v>31</v>
      </c>
      <c r="D146" s="1" t="str">
        <f t="shared" si="12"/>
        <v>2017 January</v>
      </c>
      <c r="E146" s="1">
        <v>133.1</v>
      </c>
      <c r="F146" s="1">
        <v>137.80000000000001</v>
      </c>
      <c r="G146" s="1">
        <v>131.9</v>
      </c>
      <c r="H146" s="1">
        <v>136.69999999999999</v>
      </c>
      <c r="I146" s="1">
        <v>122</v>
      </c>
      <c r="J146" s="1">
        <v>136</v>
      </c>
      <c r="K146" s="1">
        <v>119.8</v>
      </c>
      <c r="L146" s="1">
        <v>161.69999999999999</v>
      </c>
      <c r="M146" s="1">
        <v>114.8</v>
      </c>
      <c r="N146" s="1">
        <v>136.9</v>
      </c>
      <c r="O146" s="1">
        <v>129</v>
      </c>
      <c r="P146" s="1">
        <v>143.9</v>
      </c>
      <c r="Q146" s="1">
        <v>133.69999999999999</v>
      </c>
      <c r="R146" s="5">
        <f t="shared" si="13"/>
        <v>1737.3000000000002</v>
      </c>
      <c r="S146" s="5">
        <f>AVERAGE(CPI_Inflation_Clean[[#This Row],[Cereals and products]:[Food and beverages]])</f>
        <v>133.63846153846154</v>
      </c>
      <c r="T146" s="1">
        <v>140.69999999999999</v>
      </c>
      <c r="U146" s="1">
        <v>135.80000000000001</v>
      </c>
      <c r="V146" s="1">
        <v>140</v>
      </c>
      <c r="W146" s="5">
        <f t="shared" si="14"/>
        <v>416.5</v>
      </c>
      <c r="Y146" s="1">
        <v>132.1</v>
      </c>
      <c r="Z146" s="5">
        <f>SUM(CPI_Inflation_Clean[[#This Row],[Fuel and light]])</f>
        <v>132.1</v>
      </c>
      <c r="AA146" s="1">
        <f>IF(CPI_Inflation_Clean[[#This Row],[Housing]]="",X147,CPI_Inflation_Clean[[#This Row],[Housing]])</f>
        <v>129.6</v>
      </c>
      <c r="AB146" s="1">
        <v>133.19999999999999</v>
      </c>
      <c r="AC146" s="5">
        <f t="shared" si="15"/>
        <v>262.79999999999995</v>
      </c>
      <c r="AD146" s="5">
        <f>AVERAGE(CPI_Inflation_Clean[[#This Row],[Housing Clean]:[Household goods and services]])</f>
        <v>131.39999999999998</v>
      </c>
      <c r="AE146" s="1">
        <v>129.9</v>
      </c>
      <c r="AF146" s="5">
        <f>AVERAGE(CPI_Inflation_Clean[[#This Row],[Health]])</f>
        <v>129.9</v>
      </c>
      <c r="AG146" s="1">
        <v>119.1</v>
      </c>
      <c r="AH146" s="5">
        <f>SUM(CPI_Inflation_Clean[[#This Row],[Transport and communication]])</f>
        <v>119.1</v>
      </c>
      <c r="AI146" s="1">
        <v>134.6</v>
      </c>
      <c r="AJ146" s="5">
        <f>SUM(CPI_Inflation_Clean[[#This Row],[Education]])</f>
        <v>134.6</v>
      </c>
      <c r="AK146" s="1">
        <v>143.1</v>
      </c>
      <c r="AL146" s="1">
        <v>122.3</v>
      </c>
      <c r="AM146" s="5">
        <f t="shared" si="16"/>
        <v>265.39999999999998</v>
      </c>
      <c r="AN146" s="1">
        <v>127</v>
      </c>
      <c r="AO146" s="1">
        <v>126.6</v>
      </c>
      <c r="AP146" s="5">
        <f t="shared" si="17"/>
        <v>126.8</v>
      </c>
      <c r="AQ146" s="1">
        <v>132.4</v>
      </c>
    </row>
    <row r="147" spans="1:43">
      <c r="A147" s="1" t="s">
        <v>32</v>
      </c>
      <c r="B147" s="1">
        <v>2017</v>
      </c>
      <c r="C147" s="1" t="s">
        <v>31</v>
      </c>
      <c r="D147" s="1" t="str">
        <f t="shared" si="12"/>
        <v>2017 January</v>
      </c>
      <c r="E147" s="1">
        <v>132.19999999999999</v>
      </c>
      <c r="F147" s="1">
        <v>138.9</v>
      </c>
      <c r="G147" s="1">
        <v>132.6</v>
      </c>
      <c r="H147" s="1">
        <v>133.1</v>
      </c>
      <c r="I147" s="1">
        <v>114</v>
      </c>
      <c r="J147" s="1">
        <v>129.6</v>
      </c>
      <c r="K147" s="1">
        <v>118.7</v>
      </c>
      <c r="L147" s="1">
        <v>155.1</v>
      </c>
      <c r="M147" s="1">
        <v>117.3</v>
      </c>
      <c r="N147" s="1">
        <v>144.9</v>
      </c>
      <c r="O147" s="1">
        <v>123.2</v>
      </c>
      <c r="P147" s="1">
        <v>141.6</v>
      </c>
      <c r="Q147" s="1">
        <v>132</v>
      </c>
      <c r="R147" s="5">
        <f t="shared" si="13"/>
        <v>1713.2</v>
      </c>
      <c r="S147" s="5">
        <f>AVERAGE(CPI_Inflation_Clean[[#This Row],[Cereals and products]:[Food and beverages]])</f>
        <v>131.78461538461539</v>
      </c>
      <c r="T147" s="1">
        <v>130.19999999999999</v>
      </c>
      <c r="U147" s="1">
        <v>122.3</v>
      </c>
      <c r="V147" s="1">
        <v>129</v>
      </c>
      <c r="W147" s="5">
        <f t="shared" si="14"/>
        <v>381.5</v>
      </c>
      <c r="X147">
        <v>129.6</v>
      </c>
      <c r="Y147" s="1">
        <v>118</v>
      </c>
      <c r="Z147" s="5">
        <f>SUM(CPI_Inflation_Clean[[#This Row],[Fuel and light]])</f>
        <v>118</v>
      </c>
      <c r="AA147" s="1">
        <f>IF(CPI_Inflation_Clean[[#This Row],[Housing]]="",X148,CPI_Inflation_Clean[[#This Row],[Housing]])</f>
        <v>129.6</v>
      </c>
      <c r="AB147" s="1">
        <v>125.1</v>
      </c>
      <c r="AC147" s="5">
        <f t="shared" si="15"/>
        <v>254.7</v>
      </c>
      <c r="AD147" s="5">
        <f>AVERAGE(CPI_Inflation_Clean[[#This Row],[Housing Clean]:[Household goods and services]])</f>
        <v>127.35</v>
      </c>
      <c r="AE147" s="1">
        <v>122.6</v>
      </c>
      <c r="AF147" s="5">
        <f>AVERAGE(CPI_Inflation_Clean[[#This Row],[Health]])</f>
        <v>122.6</v>
      </c>
      <c r="AG147" s="1">
        <v>115.2</v>
      </c>
      <c r="AH147" s="5">
        <f>SUM(CPI_Inflation_Clean[[#This Row],[Transport and communication]])</f>
        <v>115.2</v>
      </c>
      <c r="AI147" s="1">
        <v>132.4</v>
      </c>
      <c r="AJ147" s="5">
        <f>SUM(CPI_Inflation_Clean[[#This Row],[Education]])</f>
        <v>132.4</v>
      </c>
      <c r="AK147" s="1">
        <v>145.6</v>
      </c>
      <c r="AL147" s="1">
        <v>120.9</v>
      </c>
      <c r="AM147" s="5">
        <f t="shared" si="16"/>
        <v>266.5</v>
      </c>
      <c r="AN147" s="1">
        <v>122</v>
      </c>
      <c r="AO147" s="1">
        <v>122.1</v>
      </c>
      <c r="AP147" s="5">
        <f t="shared" si="17"/>
        <v>122.05</v>
      </c>
      <c r="AQ147" s="1">
        <v>127.8</v>
      </c>
    </row>
    <row r="148" spans="1:43">
      <c r="A148" s="1" t="s">
        <v>33</v>
      </c>
      <c r="B148" s="1">
        <v>2017</v>
      </c>
      <c r="C148" s="1" t="s">
        <v>31</v>
      </c>
      <c r="D148" s="1" t="str">
        <f t="shared" si="12"/>
        <v>2017 January</v>
      </c>
      <c r="E148" s="1">
        <v>132.80000000000001</v>
      </c>
      <c r="F148" s="1">
        <v>138.19999999999999</v>
      </c>
      <c r="G148" s="1">
        <v>132.19999999999999</v>
      </c>
      <c r="H148" s="1">
        <v>135.4</v>
      </c>
      <c r="I148" s="1">
        <v>119.1</v>
      </c>
      <c r="J148" s="1">
        <v>133</v>
      </c>
      <c r="K148" s="1">
        <v>119.4</v>
      </c>
      <c r="L148" s="1">
        <v>159.5</v>
      </c>
      <c r="M148" s="1">
        <v>115.6</v>
      </c>
      <c r="N148" s="1">
        <v>139.6</v>
      </c>
      <c r="O148" s="1">
        <v>126.6</v>
      </c>
      <c r="P148" s="1">
        <v>142.80000000000001</v>
      </c>
      <c r="Q148" s="1">
        <v>133.1</v>
      </c>
      <c r="R148" s="5">
        <f t="shared" si="13"/>
        <v>1727.2999999999995</v>
      </c>
      <c r="S148" s="5">
        <f>AVERAGE(CPI_Inflation_Clean[[#This Row],[Cereals and products]:[Food and beverages]])</f>
        <v>132.86923076923074</v>
      </c>
      <c r="T148" s="1">
        <v>136.6</v>
      </c>
      <c r="U148" s="1">
        <v>130.19999999999999</v>
      </c>
      <c r="V148" s="1">
        <v>135.6</v>
      </c>
      <c r="W148" s="5">
        <f t="shared" si="14"/>
        <v>402.4</v>
      </c>
      <c r="X148">
        <v>129.6</v>
      </c>
      <c r="Y148" s="1">
        <v>126.8</v>
      </c>
      <c r="Z148" s="5">
        <f>SUM(CPI_Inflation_Clean[[#This Row],[Fuel and light]])</f>
        <v>126.8</v>
      </c>
      <c r="AA148" s="1">
        <f>IF(CPI_Inflation_Clean[[#This Row],[Housing]]="",X149,CPI_Inflation_Clean[[#This Row],[Housing]])</f>
        <v>129.6</v>
      </c>
      <c r="AB148" s="1">
        <v>129.4</v>
      </c>
      <c r="AC148" s="5">
        <f t="shared" si="15"/>
        <v>259</v>
      </c>
      <c r="AD148" s="5">
        <f>AVERAGE(CPI_Inflation_Clean[[#This Row],[Housing Clean]:[Household goods and services]])</f>
        <v>129.5</v>
      </c>
      <c r="AE148" s="1">
        <v>127.1</v>
      </c>
      <c r="AF148" s="5">
        <f>AVERAGE(CPI_Inflation_Clean[[#This Row],[Health]])</f>
        <v>127.1</v>
      </c>
      <c r="AG148" s="1">
        <v>117</v>
      </c>
      <c r="AH148" s="5">
        <f>SUM(CPI_Inflation_Clean[[#This Row],[Transport and communication]])</f>
        <v>117</v>
      </c>
      <c r="AI148" s="1">
        <v>133.30000000000001</v>
      </c>
      <c r="AJ148" s="5">
        <f>SUM(CPI_Inflation_Clean[[#This Row],[Education]])</f>
        <v>133.30000000000001</v>
      </c>
      <c r="AK148" s="1">
        <v>143.80000000000001</v>
      </c>
      <c r="AL148" s="1">
        <v>121.7</v>
      </c>
      <c r="AM148" s="5">
        <f t="shared" si="16"/>
        <v>265.5</v>
      </c>
      <c r="AN148" s="1">
        <v>124.2</v>
      </c>
      <c r="AO148" s="1">
        <v>124.4</v>
      </c>
      <c r="AP148" s="5">
        <f t="shared" si="17"/>
        <v>124.30000000000001</v>
      </c>
      <c r="AQ148" s="1">
        <v>130.30000000000001</v>
      </c>
    </row>
    <row r="149" spans="1:43">
      <c r="A149" s="1" t="s">
        <v>30</v>
      </c>
      <c r="B149" s="1">
        <v>2017</v>
      </c>
      <c r="C149" s="1" t="s">
        <v>34</v>
      </c>
      <c r="D149" s="1" t="str">
        <f t="shared" si="12"/>
        <v>2017 February</v>
      </c>
      <c r="E149" s="1">
        <v>133.30000000000001</v>
      </c>
      <c r="F149" s="1">
        <v>138.30000000000001</v>
      </c>
      <c r="G149" s="1">
        <v>129.30000000000001</v>
      </c>
      <c r="H149" s="1">
        <v>137.19999999999999</v>
      </c>
      <c r="I149" s="1">
        <v>122.1</v>
      </c>
      <c r="J149" s="1">
        <v>138.69999999999999</v>
      </c>
      <c r="K149" s="1">
        <v>119.1</v>
      </c>
      <c r="L149" s="1">
        <v>156.9</v>
      </c>
      <c r="M149" s="1">
        <v>116.2</v>
      </c>
      <c r="N149" s="1">
        <v>136</v>
      </c>
      <c r="O149" s="1">
        <v>129.4</v>
      </c>
      <c r="P149" s="1">
        <v>144.4</v>
      </c>
      <c r="Q149" s="1">
        <v>133.6</v>
      </c>
      <c r="R149" s="5">
        <f t="shared" si="13"/>
        <v>1734.5000000000002</v>
      </c>
      <c r="S149" s="5">
        <f>AVERAGE(CPI_Inflation_Clean[[#This Row],[Cereals and products]:[Food and beverages]])</f>
        <v>133.42307692307693</v>
      </c>
      <c r="T149" s="1">
        <v>140.9</v>
      </c>
      <c r="U149" s="1">
        <v>135.80000000000001</v>
      </c>
      <c r="V149" s="1">
        <v>140.19999999999999</v>
      </c>
      <c r="W149" s="5">
        <f t="shared" si="14"/>
        <v>416.90000000000003</v>
      </c>
      <c r="Y149" s="1">
        <v>133.19999999999999</v>
      </c>
      <c r="Z149" s="5">
        <f>SUM(CPI_Inflation_Clean[[#This Row],[Fuel and light]])</f>
        <v>133.19999999999999</v>
      </c>
      <c r="AA149" s="1">
        <f>IF(CPI_Inflation_Clean[[#This Row],[Housing]]="",X150,CPI_Inflation_Clean[[#This Row],[Housing]])</f>
        <v>130.5</v>
      </c>
      <c r="AB149" s="1">
        <v>133.6</v>
      </c>
      <c r="AC149" s="5">
        <f t="shared" si="15"/>
        <v>264.10000000000002</v>
      </c>
      <c r="AD149" s="5">
        <f>AVERAGE(CPI_Inflation_Clean[[#This Row],[Housing Clean]:[Household goods and services]])</f>
        <v>132.05000000000001</v>
      </c>
      <c r="AE149" s="1">
        <v>130.1</v>
      </c>
      <c r="AF149" s="5">
        <f>AVERAGE(CPI_Inflation_Clean[[#This Row],[Health]])</f>
        <v>130.1</v>
      </c>
      <c r="AG149" s="1">
        <v>119.5</v>
      </c>
      <c r="AH149" s="5">
        <f>SUM(CPI_Inflation_Clean[[#This Row],[Transport and communication]])</f>
        <v>119.5</v>
      </c>
      <c r="AI149" s="1">
        <v>134.9</v>
      </c>
      <c r="AJ149" s="5">
        <f>SUM(CPI_Inflation_Clean[[#This Row],[Education]])</f>
        <v>134.9</v>
      </c>
      <c r="AK149" s="1">
        <v>143.69999999999999</v>
      </c>
      <c r="AL149" s="1">
        <v>123.2</v>
      </c>
      <c r="AM149" s="5">
        <f t="shared" si="16"/>
        <v>266.89999999999998</v>
      </c>
      <c r="AN149" s="1">
        <v>127.7</v>
      </c>
      <c r="AO149" s="1">
        <v>127</v>
      </c>
      <c r="AP149" s="5">
        <f t="shared" si="17"/>
        <v>127.35</v>
      </c>
      <c r="AQ149" s="1">
        <v>132.6</v>
      </c>
    </row>
    <row r="150" spans="1:43">
      <c r="A150" s="1" t="s">
        <v>32</v>
      </c>
      <c r="B150" s="1">
        <v>2017</v>
      </c>
      <c r="C150" s="1" t="s">
        <v>34</v>
      </c>
      <c r="D150" s="1" t="str">
        <f t="shared" si="12"/>
        <v>2017 February</v>
      </c>
      <c r="E150" s="1">
        <v>132.80000000000001</v>
      </c>
      <c r="F150" s="1">
        <v>139.80000000000001</v>
      </c>
      <c r="G150" s="1">
        <v>129.30000000000001</v>
      </c>
      <c r="H150" s="1">
        <v>133.5</v>
      </c>
      <c r="I150" s="1">
        <v>114.3</v>
      </c>
      <c r="J150" s="1">
        <v>131.4</v>
      </c>
      <c r="K150" s="1">
        <v>120.2</v>
      </c>
      <c r="L150" s="1">
        <v>143.1</v>
      </c>
      <c r="M150" s="1">
        <v>119.5</v>
      </c>
      <c r="N150" s="1">
        <v>144</v>
      </c>
      <c r="O150" s="1">
        <v>123.4</v>
      </c>
      <c r="P150" s="1">
        <v>141.9</v>
      </c>
      <c r="Q150" s="1">
        <v>132.1</v>
      </c>
      <c r="R150" s="5">
        <f t="shared" si="13"/>
        <v>1705.3000000000002</v>
      </c>
      <c r="S150" s="5">
        <f>AVERAGE(CPI_Inflation_Clean[[#This Row],[Cereals and products]:[Food and beverages]])</f>
        <v>131.17692307692309</v>
      </c>
      <c r="T150" s="1">
        <v>130.5</v>
      </c>
      <c r="U150" s="1">
        <v>122.5</v>
      </c>
      <c r="V150" s="1">
        <v>129.30000000000001</v>
      </c>
      <c r="W150" s="5">
        <f t="shared" si="14"/>
        <v>382.3</v>
      </c>
      <c r="X150">
        <v>130.5</v>
      </c>
      <c r="Y150" s="1">
        <v>119.2</v>
      </c>
      <c r="Z150" s="5">
        <f>SUM(CPI_Inflation_Clean[[#This Row],[Fuel and light]])</f>
        <v>119.2</v>
      </c>
      <c r="AA150" s="1">
        <f>IF(CPI_Inflation_Clean[[#This Row],[Housing]]="",X151,CPI_Inflation_Clean[[#This Row],[Housing]])</f>
        <v>130.5</v>
      </c>
      <c r="AB150" s="1">
        <v>125.3</v>
      </c>
      <c r="AC150" s="5">
        <f t="shared" si="15"/>
        <v>255.8</v>
      </c>
      <c r="AD150" s="5">
        <f>AVERAGE(CPI_Inflation_Clean[[#This Row],[Housing Clean]:[Household goods and services]])</f>
        <v>127.9</v>
      </c>
      <c r="AE150" s="1">
        <v>122.9</v>
      </c>
      <c r="AF150" s="5">
        <f>AVERAGE(CPI_Inflation_Clean[[#This Row],[Health]])</f>
        <v>122.9</v>
      </c>
      <c r="AG150" s="1">
        <v>115.5</v>
      </c>
      <c r="AH150" s="5">
        <f>SUM(CPI_Inflation_Clean[[#This Row],[Transport and communication]])</f>
        <v>115.5</v>
      </c>
      <c r="AI150" s="1">
        <v>132.4</v>
      </c>
      <c r="AJ150" s="5">
        <f>SUM(CPI_Inflation_Clean[[#This Row],[Education]])</f>
        <v>132.4</v>
      </c>
      <c r="AK150" s="1">
        <v>146.30000000000001</v>
      </c>
      <c r="AL150" s="1">
        <v>121.7</v>
      </c>
      <c r="AM150" s="5">
        <f t="shared" si="16"/>
        <v>268</v>
      </c>
      <c r="AN150" s="1">
        <v>122.2</v>
      </c>
      <c r="AO150" s="1">
        <v>122.4</v>
      </c>
      <c r="AP150" s="5">
        <f t="shared" si="17"/>
        <v>122.30000000000001</v>
      </c>
      <c r="AQ150" s="1">
        <v>128.19999999999999</v>
      </c>
    </row>
    <row r="151" spans="1:43">
      <c r="A151" s="1" t="s">
        <v>33</v>
      </c>
      <c r="B151" s="1">
        <v>2017</v>
      </c>
      <c r="C151" s="1" t="s">
        <v>34</v>
      </c>
      <c r="D151" s="1" t="str">
        <f t="shared" si="12"/>
        <v>2017 February</v>
      </c>
      <c r="E151" s="1">
        <v>133.1</v>
      </c>
      <c r="F151" s="1">
        <v>138.80000000000001</v>
      </c>
      <c r="G151" s="1">
        <v>129.30000000000001</v>
      </c>
      <c r="H151" s="1">
        <v>135.80000000000001</v>
      </c>
      <c r="I151" s="1">
        <v>119.2</v>
      </c>
      <c r="J151" s="1">
        <v>135.30000000000001</v>
      </c>
      <c r="K151" s="1">
        <v>119.5</v>
      </c>
      <c r="L151" s="1">
        <v>152.19999999999999</v>
      </c>
      <c r="M151" s="1">
        <v>117.3</v>
      </c>
      <c r="N151" s="1">
        <v>138.69999999999999</v>
      </c>
      <c r="O151" s="1">
        <v>126.9</v>
      </c>
      <c r="P151" s="1">
        <v>143.19999999999999</v>
      </c>
      <c r="Q151" s="1">
        <v>133</v>
      </c>
      <c r="R151" s="5">
        <f t="shared" si="13"/>
        <v>1722.3000000000002</v>
      </c>
      <c r="S151" s="5">
        <f>AVERAGE(CPI_Inflation_Clean[[#This Row],[Cereals and products]:[Food and beverages]])</f>
        <v>132.48461538461541</v>
      </c>
      <c r="T151" s="1">
        <v>136.80000000000001</v>
      </c>
      <c r="U151" s="1">
        <v>130.30000000000001</v>
      </c>
      <c r="V151" s="1">
        <v>135.9</v>
      </c>
      <c r="W151" s="5">
        <f t="shared" si="14"/>
        <v>403</v>
      </c>
      <c r="X151">
        <v>130.5</v>
      </c>
      <c r="Y151" s="1">
        <v>127.9</v>
      </c>
      <c r="Z151" s="5">
        <f>SUM(CPI_Inflation_Clean[[#This Row],[Fuel and light]])</f>
        <v>127.9</v>
      </c>
      <c r="AA151" s="1">
        <f>IF(CPI_Inflation_Clean[[#This Row],[Housing]]="",X152,CPI_Inflation_Clean[[#This Row],[Housing]])</f>
        <v>130.5</v>
      </c>
      <c r="AB151" s="1">
        <v>129.69999999999999</v>
      </c>
      <c r="AC151" s="5">
        <f t="shared" si="15"/>
        <v>260.2</v>
      </c>
      <c r="AD151" s="5">
        <f>AVERAGE(CPI_Inflation_Clean[[#This Row],[Housing Clean]:[Household goods and services]])</f>
        <v>130.1</v>
      </c>
      <c r="AE151" s="1">
        <v>127.4</v>
      </c>
      <c r="AF151" s="5">
        <f>AVERAGE(CPI_Inflation_Clean[[#This Row],[Health]])</f>
        <v>127.4</v>
      </c>
      <c r="AG151" s="1">
        <v>117.4</v>
      </c>
      <c r="AH151" s="5">
        <f>SUM(CPI_Inflation_Clean[[#This Row],[Transport and communication]])</f>
        <v>117.4</v>
      </c>
      <c r="AI151" s="1">
        <v>133.4</v>
      </c>
      <c r="AJ151" s="5">
        <f>SUM(CPI_Inflation_Clean[[#This Row],[Education]])</f>
        <v>133.4</v>
      </c>
      <c r="AK151" s="1">
        <v>144.4</v>
      </c>
      <c r="AL151" s="1">
        <v>122.6</v>
      </c>
      <c r="AM151" s="5">
        <f t="shared" si="16"/>
        <v>267</v>
      </c>
      <c r="AN151" s="1">
        <v>124.6</v>
      </c>
      <c r="AO151" s="1">
        <v>124.8</v>
      </c>
      <c r="AP151" s="5">
        <f t="shared" si="17"/>
        <v>124.69999999999999</v>
      </c>
      <c r="AQ151" s="1">
        <v>130.6</v>
      </c>
    </row>
    <row r="152" spans="1:43">
      <c r="A152" s="1" t="s">
        <v>30</v>
      </c>
      <c r="B152" s="1">
        <v>2017</v>
      </c>
      <c r="C152" s="1" t="s">
        <v>35</v>
      </c>
      <c r="D152" s="1" t="str">
        <f t="shared" si="12"/>
        <v>2017 March</v>
      </c>
      <c r="E152" s="1">
        <v>133.6</v>
      </c>
      <c r="F152" s="1">
        <v>138.80000000000001</v>
      </c>
      <c r="G152" s="1">
        <v>128.80000000000001</v>
      </c>
      <c r="H152" s="1">
        <v>137.19999999999999</v>
      </c>
      <c r="I152" s="1">
        <v>121.6</v>
      </c>
      <c r="J152" s="1">
        <v>139.69999999999999</v>
      </c>
      <c r="K152" s="1">
        <v>119.7</v>
      </c>
      <c r="L152" s="1">
        <v>148</v>
      </c>
      <c r="M152" s="1">
        <v>116.9</v>
      </c>
      <c r="N152" s="1">
        <v>135.6</v>
      </c>
      <c r="O152" s="1">
        <v>129.80000000000001</v>
      </c>
      <c r="P152" s="1">
        <v>145.4</v>
      </c>
      <c r="Q152" s="1">
        <v>133.4</v>
      </c>
      <c r="R152" s="5">
        <f t="shared" si="13"/>
        <v>1728.5000000000002</v>
      </c>
      <c r="S152" s="5">
        <f>AVERAGE(CPI_Inflation_Clean[[#This Row],[Cereals and products]:[Food and beverages]])</f>
        <v>132.96153846153848</v>
      </c>
      <c r="T152" s="1">
        <v>141.6</v>
      </c>
      <c r="U152" s="1">
        <v>136.19999999999999</v>
      </c>
      <c r="V152" s="1">
        <v>140.80000000000001</v>
      </c>
      <c r="W152" s="5">
        <f t="shared" si="14"/>
        <v>418.59999999999997</v>
      </c>
      <c r="Y152" s="1">
        <v>134.19999999999999</v>
      </c>
      <c r="Z152" s="5">
        <f>SUM(CPI_Inflation_Clean[[#This Row],[Fuel and light]])</f>
        <v>134.19999999999999</v>
      </c>
      <c r="AA152" s="1">
        <f>IF(CPI_Inflation_Clean[[#This Row],[Housing]]="",X153,CPI_Inflation_Clean[[#This Row],[Housing]])</f>
        <v>131.1</v>
      </c>
      <c r="AB152" s="1">
        <v>134.1</v>
      </c>
      <c r="AC152" s="5">
        <f t="shared" si="15"/>
        <v>265.2</v>
      </c>
      <c r="AD152" s="5">
        <f>AVERAGE(CPI_Inflation_Clean[[#This Row],[Housing Clean]:[Household goods and services]])</f>
        <v>132.6</v>
      </c>
      <c r="AE152" s="1">
        <v>130.6</v>
      </c>
      <c r="AF152" s="5">
        <f>AVERAGE(CPI_Inflation_Clean[[#This Row],[Health]])</f>
        <v>130.6</v>
      </c>
      <c r="AG152" s="1">
        <v>119.8</v>
      </c>
      <c r="AH152" s="5">
        <f>SUM(CPI_Inflation_Clean[[#This Row],[Transport and communication]])</f>
        <v>119.8</v>
      </c>
      <c r="AI152" s="1">
        <v>135.19999999999999</v>
      </c>
      <c r="AJ152" s="5">
        <f>SUM(CPI_Inflation_Clean[[#This Row],[Education]])</f>
        <v>135.19999999999999</v>
      </c>
      <c r="AK152" s="1">
        <v>144.19999999999999</v>
      </c>
      <c r="AL152" s="1">
        <v>123.3</v>
      </c>
      <c r="AM152" s="5">
        <f t="shared" si="16"/>
        <v>267.5</v>
      </c>
      <c r="AN152" s="1">
        <v>128.30000000000001</v>
      </c>
      <c r="AO152" s="1">
        <v>127.4</v>
      </c>
      <c r="AP152" s="5">
        <f t="shared" si="17"/>
        <v>127.85000000000001</v>
      </c>
      <c r="AQ152" s="1">
        <v>132.80000000000001</v>
      </c>
    </row>
    <row r="153" spans="1:43">
      <c r="A153" s="1" t="s">
        <v>32</v>
      </c>
      <c r="B153" s="1">
        <v>2017</v>
      </c>
      <c r="C153" s="1" t="s">
        <v>35</v>
      </c>
      <c r="D153" s="1" t="str">
        <f t="shared" si="12"/>
        <v>2017 March</v>
      </c>
      <c r="E153" s="1">
        <v>132.69999999999999</v>
      </c>
      <c r="F153" s="1">
        <v>139.4</v>
      </c>
      <c r="G153" s="1">
        <v>128.4</v>
      </c>
      <c r="H153" s="1">
        <v>134.9</v>
      </c>
      <c r="I153" s="1">
        <v>114</v>
      </c>
      <c r="J153" s="1">
        <v>136.80000000000001</v>
      </c>
      <c r="K153" s="1">
        <v>122.2</v>
      </c>
      <c r="L153" s="1">
        <v>135.80000000000001</v>
      </c>
      <c r="M153" s="1">
        <v>120.3</v>
      </c>
      <c r="N153" s="1">
        <v>142.6</v>
      </c>
      <c r="O153" s="1">
        <v>123.6</v>
      </c>
      <c r="P153" s="1">
        <v>142.4</v>
      </c>
      <c r="Q153" s="1">
        <v>132.6</v>
      </c>
      <c r="R153" s="5">
        <f t="shared" si="13"/>
        <v>1705.6999999999998</v>
      </c>
      <c r="S153" s="5">
        <f>AVERAGE(CPI_Inflation_Clean[[#This Row],[Cereals and products]:[Food and beverages]])</f>
        <v>131.2076923076923</v>
      </c>
      <c r="T153" s="1">
        <v>130.80000000000001</v>
      </c>
      <c r="U153" s="1">
        <v>122.8</v>
      </c>
      <c r="V153" s="1">
        <v>129.6</v>
      </c>
      <c r="W153" s="5">
        <f t="shared" si="14"/>
        <v>383.20000000000005</v>
      </c>
      <c r="X153">
        <v>131.1</v>
      </c>
      <c r="Y153" s="1">
        <v>120.8</v>
      </c>
      <c r="Z153" s="5">
        <f>SUM(CPI_Inflation_Clean[[#This Row],[Fuel and light]])</f>
        <v>120.8</v>
      </c>
      <c r="AA153" s="1">
        <f>IF(CPI_Inflation_Clean[[#This Row],[Housing]]="",X154,CPI_Inflation_Clean[[#This Row],[Housing]])</f>
        <v>131.1</v>
      </c>
      <c r="AB153" s="1">
        <v>125.6</v>
      </c>
      <c r="AC153" s="5">
        <f t="shared" si="15"/>
        <v>256.7</v>
      </c>
      <c r="AD153" s="5">
        <f>AVERAGE(CPI_Inflation_Clean[[#This Row],[Housing Clean]:[Household goods and services]])</f>
        <v>128.35</v>
      </c>
      <c r="AE153" s="1">
        <v>123.1</v>
      </c>
      <c r="AF153" s="5">
        <f>AVERAGE(CPI_Inflation_Clean[[#This Row],[Health]])</f>
        <v>123.1</v>
      </c>
      <c r="AG153" s="1">
        <v>115.6</v>
      </c>
      <c r="AH153" s="5">
        <f>SUM(CPI_Inflation_Clean[[#This Row],[Transport and communication]])</f>
        <v>115.6</v>
      </c>
      <c r="AI153" s="1">
        <v>132.80000000000001</v>
      </c>
      <c r="AJ153" s="5">
        <f>SUM(CPI_Inflation_Clean[[#This Row],[Education]])</f>
        <v>132.80000000000001</v>
      </c>
      <c r="AK153" s="1">
        <v>147.5</v>
      </c>
      <c r="AL153" s="1">
        <v>121.7</v>
      </c>
      <c r="AM153" s="5">
        <f t="shared" si="16"/>
        <v>269.2</v>
      </c>
      <c r="AN153" s="1">
        <v>122.4</v>
      </c>
      <c r="AO153" s="1">
        <v>122.6</v>
      </c>
      <c r="AP153" s="5">
        <f t="shared" si="17"/>
        <v>122.5</v>
      </c>
      <c r="AQ153" s="1">
        <v>128.69999999999999</v>
      </c>
    </row>
    <row r="154" spans="1:43">
      <c r="A154" s="1" t="s">
        <v>33</v>
      </c>
      <c r="B154" s="1">
        <v>2017</v>
      </c>
      <c r="C154" s="1" t="s">
        <v>35</v>
      </c>
      <c r="D154" s="1" t="str">
        <f t="shared" si="12"/>
        <v>2017 March</v>
      </c>
      <c r="E154" s="1">
        <v>133.30000000000001</v>
      </c>
      <c r="F154" s="1">
        <v>139</v>
      </c>
      <c r="G154" s="1">
        <v>128.6</v>
      </c>
      <c r="H154" s="1">
        <v>136.30000000000001</v>
      </c>
      <c r="I154" s="1">
        <v>118.8</v>
      </c>
      <c r="J154" s="1">
        <v>138.30000000000001</v>
      </c>
      <c r="K154" s="1">
        <v>120.5</v>
      </c>
      <c r="L154" s="1">
        <v>143.9</v>
      </c>
      <c r="M154" s="1">
        <v>118</v>
      </c>
      <c r="N154" s="1">
        <v>137.9</v>
      </c>
      <c r="O154" s="1">
        <v>127.2</v>
      </c>
      <c r="P154" s="1">
        <v>144</v>
      </c>
      <c r="Q154" s="1">
        <v>133.1</v>
      </c>
      <c r="R154" s="5">
        <f t="shared" si="13"/>
        <v>1718.9</v>
      </c>
      <c r="S154" s="5">
        <f>AVERAGE(CPI_Inflation_Clean[[#This Row],[Cereals and products]:[Food and beverages]])</f>
        <v>132.22307692307692</v>
      </c>
      <c r="T154" s="1">
        <v>137.30000000000001</v>
      </c>
      <c r="U154" s="1">
        <v>130.6</v>
      </c>
      <c r="V154" s="1">
        <v>136.4</v>
      </c>
      <c r="W154" s="5">
        <f t="shared" si="14"/>
        <v>404.29999999999995</v>
      </c>
      <c r="X154">
        <v>131.1</v>
      </c>
      <c r="Y154" s="1">
        <v>129.1</v>
      </c>
      <c r="Z154" s="5">
        <f>SUM(CPI_Inflation_Clean[[#This Row],[Fuel and light]])</f>
        <v>129.1</v>
      </c>
      <c r="AA154" s="1">
        <f>IF(CPI_Inflation_Clean[[#This Row],[Housing]]="",X155,CPI_Inflation_Clean[[#This Row],[Housing]])</f>
        <v>131.1</v>
      </c>
      <c r="AB154" s="1">
        <v>130.1</v>
      </c>
      <c r="AC154" s="5">
        <f t="shared" si="15"/>
        <v>261.2</v>
      </c>
      <c r="AD154" s="5">
        <f>AVERAGE(CPI_Inflation_Clean[[#This Row],[Housing Clean]:[Household goods and services]])</f>
        <v>130.6</v>
      </c>
      <c r="AE154" s="1">
        <v>127.8</v>
      </c>
      <c r="AF154" s="5">
        <f>AVERAGE(CPI_Inflation_Clean[[#This Row],[Health]])</f>
        <v>127.8</v>
      </c>
      <c r="AG154" s="1">
        <v>117.6</v>
      </c>
      <c r="AH154" s="5">
        <f>SUM(CPI_Inflation_Clean[[#This Row],[Transport and communication]])</f>
        <v>117.6</v>
      </c>
      <c r="AI154" s="1">
        <v>133.80000000000001</v>
      </c>
      <c r="AJ154" s="5">
        <f>SUM(CPI_Inflation_Clean[[#This Row],[Education]])</f>
        <v>133.80000000000001</v>
      </c>
      <c r="AK154" s="1">
        <v>145.1</v>
      </c>
      <c r="AL154" s="1">
        <v>122.6</v>
      </c>
      <c r="AM154" s="5">
        <f t="shared" si="16"/>
        <v>267.7</v>
      </c>
      <c r="AN154" s="1">
        <v>125</v>
      </c>
      <c r="AO154" s="1">
        <v>125.1</v>
      </c>
      <c r="AP154" s="5">
        <f t="shared" si="17"/>
        <v>125.05</v>
      </c>
      <c r="AQ154" s="1">
        <v>130.9</v>
      </c>
    </row>
    <row r="155" spans="1:43">
      <c r="A155" s="1" t="s">
        <v>30</v>
      </c>
      <c r="B155" s="1">
        <v>2017</v>
      </c>
      <c r="C155" s="1" t="s">
        <v>36</v>
      </c>
      <c r="D155" s="1" t="str">
        <f t="shared" si="12"/>
        <v>2017 April</v>
      </c>
      <c r="E155" s="1">
        <v>133.19999999999999</v>
      </c>
      <c r="F155" s="1">
        <v>138.69999999999999</v>
      </c>
      <c r="G155" s="1">
        <v>127.1</v>
      </c>
      <c r="H155" s="1">
        <v>137.69999999999999</v>
      </c>
      <c r="I155" s="1">
        <v>121.3</v>
      </c>
      <c r="J155" s="1">
        <v>141.80000000000001</v>
      </c>
      <c r="K155" s="1">
        <v>121.5</v>
      </c>
      <c r="L155" s="1">
        <v>144.5</v>
      </c>
      <c r="M155" s="1">
        <v>117.4</v>
      </c>
      <c r="N155" s="1">
        <v>134.1</v>
      </c>
      <c r="O155" s="1">
        <v>130</v>
      </c>
      <c r="P155" s="1">
        <v>145.5</v>
      </c>
      <c r="Q155" s="1">
        <v>133.5</v>
      </c>
      <c r="R155" s="5">
        <f t="shared" si="13"/>
        <v>1726.3</v>
      </c>
      <c r="S155" s="5">
        <f>AVERAGE(CPI_Inflation_Clean[[#This Row],[Cereals and products]:[Food and beverages]])</f>
        <v>132.7923076923077</v>
      </c>
      <c r="T155" s="1">
        <v>142.4</v>
      </c>
      <c r="U155" s="1">
        <v>136.80000000000001</v>
      </c>
      <c r="V155" s="1">
        <v>141.6</v>
      </c>
      <c r="W155" s="5">
        <f t="shared" si="14"/>
        <v>420.80000000000007</v>
      </c>
      <c r="Y155" s="1">
        <v>135</v>
      </c>
      <c r="Z155" s="5">
        <f>SUM(CPI_Inflation_Clean[[#This Row],[Fuel and light]])</f>
        <v>135</v>
      </c>
      <c r="AA155" s="1">
        <f>IF(CPI_Inflation_Clean[[#This Row],[Housing]]="",X156,CPI_Inflation_Clean[[#This Row],[Housing]])</f>
        <v>131.69999999999999</v>
      </c>
      <c r="AB155" s="1">
        <v>134.30000000000001</v>
      </c>
      <c r="AC155" s="5">
        <f t="shared" si="15"/>
        <v>266</v>
      </c>
      <c r="AD155" s="5">
        <f>AVERAGE(CPI_Inflation_Clean[[#This Row],[Housing Clean]:[Household goods and services]])</f>
        <v>133</v>
      </c>
      <c r="AE155" s="1">
        <v>131</v>
      </c>
      <c r="AF155" s="5">
        <f>AVERAGE(CPI_Inflation_Clean[[#This Row],[Health]])</f>
        <v>131</v>
      </c>
      <c r="AG155" s="1">
        <v>119.2</v>
      </c>
      <c r="AH155" s="5">
        <f>SUM(CPI_Inflation_Clean[[#This Row],[Transport and communication]])</f>
        <v>119.2</v>
      </c>
      <c r="AI155" s="1">
        <v>135.69999999999999</v>
      </c>
      <c r="AJ155" s="5">
        <f>SUM(CPI_Inflation_Clean[[#This Row],[Education]])</f>
        <v>135.69999999999999</v>
      </c>
      <c r="AK155" s="1">
        <v>144.4</v>
      </c>
      <c r="AL155" s="1">
        <v>123.7</v>
      </c>
      <c r="AM155" s="5">
        <f t="shared" si="16"/>
        <v>268.10000000000002</v>
      </c>
      <c r="AN155" s="1">
        <v>128.30000000000001</v>
      </c>
      <c r="AO155" s="1">
        <v>127.5</v>
      </c>
      <c r="AP155" s="5">
        <f t="shared" si="17"/>
        <v>127.9</v>
      </c>
      <c r="AQ155" s="1">
        <v>132.9</v>
      </c>
    </row>
    <row r="156" spans="1:43">
      <c r="A156" s="1" t="s">
        <v>32</v>
      </c>
      <c r="B156" s="1">
        <v>2017</v>
      </c>
      <c r="C156" s="1" t="s">
        <v>36</v>
      </c>
      <c r="D156" s="1" t="str">
        <f t="shared" si="12"/>
        <v>2017 April</v>
      </c>
      <c r="E156" s="1">
        <v>132.69999999999999</v>
      </c>
      <c r="F156" s="1">
        <v>140.6</v>
      </c>
      <c r="G156" s="1">
        <v>124.5</v>
      </c>
      <c r="H156" s="1">
        <v>136.30000000000001</v>
      </c>
      <c r="I156" s="1">
        <v>113.5</v>
      </c>
      <c r="J156" s="1">
        <v>137.69999999999999</v>
      </c>
      <c r="K156" s="1">
        <v>127.1</v>
      </c>
      <c r="L156" s="1">
        <v>133.80000000000001</v>
      </c>
      <c r="M156" s="1">
        <v>120.8</v>
      </c>
      <c r="N156" s="1">
        <v>141.30000000000001</v>
      </c>
      <c r="O156" s="1">
        <v>123.8</v>
      </c>
      <c r="P156" s="1">
        <v>142.6</v>
      </c>
      <c r="Q156" s="1">
        <v>133.4</v>
      </c>
      <c r="R156" s="5">
        <f t="shared" si="13"/>
        <v>1708.1</v>
      </c>
      <c r="S156" s="5">
        <f>AVERAGE(CPI_Inflation_Clean[[#This Row],[Cereals and products]:[Food and beverages]])</f>
        <v>131.3923076923077</v>
      </c>
      <c r="T156" s="1">
        <v>131.19999999999999</v>
      </c>
      <c r="U156" s="1">
        <v>123</v>
      </c>
      <c r="V156" s="1">
        <v>130</v>
      </c>
      <c r="W156" s="5">
        <f t="shared" si="14"/>
        <v>384.2</v>
      </c>
      <c r="X156">
        <v>131.69999999999999</v>
      </c>
      <c r="Y156" s="1">
        <v>121.4</v>
      </c>
      <c r="Z156" s="5">
        <f>SUM(CPI_Inflation_Clean[[#This Row],[Fuel and light]])</f>
        <v>121.4</v>
      </c>
      <c r="AA156" s="1">
        <f>IF(CPI_Inflation_Clean[[#This Row],[Housing]]="",X157,CPI_Inflation_Clean[[#This Row],[Housing]])</f>
        <v>131.69999999999999</v>
      </c>
      <c r="AB156" s="1">
        <v>126</v>
      </c>
      <c r="AC156" s="5">
        <f t="shared" si="15"/>
        <v>257.7</v>
      </c>
      <c r="AD156" s="5">
        <f>AVERAGE(CPI_Inflation_Clean[[#This Row],[Housing Clean]:[Household goods and services]])</f>
        <v>128.85</v>
      </c>
      <c r="AE156" s="1">
        <v>123.4</v>
      </c>
      <c r="AF156" s="5">
        <f>AVERAGE(CPI_Inflation_Clean[[#This Row],[Health]])</f>
        <v>123.4</v>
      </c>
      <c r="AG156" s="1">
        <v>114.3</v>
      </c>
      <c r="AH156" s="5">
        <f>SUM(CPI_Inflation_Clean[[#This Row],[Transport and communication]])</f>
        <v>114.3</v>
      </c>
      <c r="AI156" s="1">
        <v>133.6</v>
      </c>
      <c r="AJ156" s="5">
        <f>SUM(CPI_Inflation_Clean[[#This Row],[Education]])</f>
        <v>133.6</v>
      </c>
      <c r="AK156" s="1">
        <v>148</v>
      </c>
      <c r="AL156" s="1">
        <v>122.2</v>
      </c>
      <c r="AM156" s="5">
        <f t="shared" si="16"/>
        <v>270.2</v>
      </c>
      <c r="AN156" s="1">
        <v>122.6</v>
      </c>
      <c r="AO156" s="1">
        <v>122.5</v>
      </c>
      <c r="AP156" s="5">
        <f t="shared" si="17"/>
        <v>122.55</v>
      </c>
      <c r="AQ156" s="1">
        <v>129.1</v>
      </c>
    </row>
    <row r="157" spans="1:43">
      <c r="A157" s="1" t="s">
        <v>33</v>
      </c>
      <c r="B157" s="1">
        <v>2017</v>
      </c>
      <c r="C157" s="1" t="s">
        <v>36</v>
      </c>
      <c r="D157" s="1" t="str">
        <f t="shared" si="12"/>
        <v>2017 April</v>
      </c>
      <c r="E157" s="1">
        <v>133</v>
      </c>
      <c r="F157" s="1">
        <v>139.4</v>
      </c>
      <c r="G157" s="1">
        <v>126.1</v>
      </c>
      <c r="H157" s="1">
        <v>137.19999999999999</v>
      </c>
      <c r="I157" s="1">
        <v>118.4</v>
      </c>
      <c r="J157" s="1">
        <v>139.9</v>
      </c>
      <c r="K157" s="1">
        <v>123.4</v>
      </c>
      <c r="L157" s="1">
        <v>140.9</v>
      </c>
      <c r="M157" s="1">
        <v>118.5</v>
      </c>
      <c r="N157" s="1">
        <v>136.5</v>
      </c>
      <c r="O157" s="1">
        <v>127.4</v>
      </c>
      <c r="P157" s="1">
        <v>144.19999999999999</v>
      </c>
      <c r="Q157" s="1">
        <v>133.5</v>
      </c>
      <c r="R157" s="5">
        <f t="shared" si="13"/>
        <v>1718.4</v>
      </c>
      <c r="S157" s="5">
        <f>AVERAGE(CPI_Inflation_Clean[[#This Row],[Cereals and products]:[Food and beverages]])</f>
        <v>132.1846153846154</v>
      </c>
      <c r="T157" s="1">
        <v>138</v>
      </c>
      <c r="U157" s="1">
        <v>131.1</v>
      </c>
      <c r="V157" s="1">
        <v>137</v>
      </c>
      <c r="W157" s="5">
        <f t="shared" si="14"/>
        <v>406.1</v>
      </c>
      <c r="X157">
        <v>131.69999999999999</v>
      </c>
      <c r="Y157" s="1">
        <v>129.80000000000001</v>
      </c>
      <c r="Z157" s="5">
        <f>SUM(CPI_Inflation_Clean[[#This Row],[Fuel and light]])</f>
        <v>129.80000000000001</v>
      </c>
      <c r="AA157" s="1">
        <f>IF(CPI_Inflation_Clean[[#This Row],[Housing]]="",X158,CPI_Inflation_Clean[[#This Row],[Housing]])</f>
        <v>131.69999999999999</v>
      </c>
      <c r="AB157" s="1">
        <v>130.4</v>
      </c>
      <c r="AC157" s="5">
        <f t="shared" si="15"/>
        <v>262.10000000000002</v>
      </c>
      <c r="AD157" s="5">
        <f>AVERAGE(CPI_Inflation_Clean[[#This Row],[Housing Clean]:[Household goods and services]])</f>
        <v>131.05000000000001</v>
      </c>
      <c r="AE157" s="1">
        <v>128.1</v>
      </c>
      <c r="AF157" s="5">
        <f>AVERAGE(CPI_Inflation_Clean[[#This Row],[Health]])</f>
        <v>128.1</v>
      </c>
      <c r="AG157" s="1">
        <v>116.6</v>
      </c>
      <c r="AH157" s="5">
        <f>SUM(CPI_Inflation_Clean[[#This Row],[Transport and communication]])</f>
        <v>116.6</v>
      </c>
      <c r="AI157" s="1">
        <v>134.5</v>
      </c>
      <c r="AJ157" s="5">
        <f>SUM(CPI_Inflation_Clean[[#This Row],[Education]])</f>
        <v>134.5</v>
      </c>
      <c r="AK157" s="1">
        <v>145.4</v>
      </c>
      <c r="AL157" s="1">
        <v>123.1</v>
      </c>
      <c r="AM157" s="5">
        <f t="shared" si="16"/>
        <v>268.5</v>
      </c>
      <c r="AN157" s="1">
        <v>125.1</v>
      </c>
      <c r="AO157" s="1">
        <v>125.1</v>
      </c>
      <c r="AP157" s="5">
        <f t="shared" si="17"/>
        <v>125.1</v>
      </c>
      <c r="AQ157" s="1">
        <v>131.1</v>
      </c>
    </row>
    <row r="158" spans="1:43">
      <c r="A158" s="1" t="s">
        <v>30</v>
      </c>
      <c r="B158" s="1">
        <v>2017</v>
      </c>
      <c r="C158" s="1" t="s">
        <v>37</v>
      </c>
      <c r="D158" s="1" t="str">
        <f t="shared" si="12"/>
        <v>2017 May</v>
      </c>
      <c r="E158" s="1">
        <v>133.1</v>
      </c>
      <c r="F158" s="1">
        <v>140.30000000000001</v>
      </c>
      <c r="G158" s="1">
        <v>126.8</v>
      </c>
      <c r="H158" s="1">
        <v>138.19999999999999</v>
      </c>
      <c r="I158" s="1">
        <v>120.8</v>
      </c>
      <c r="J158" s="1">
        <v>140.19999999999999</v>
      </c>
      <c r="K158" s="1">
        <v>123.8</v>
      </c>
      <c r="L158" s="1">
        <v>141.80000000000001</v>
      </c>
      <c r="M158" s="1">
        <v>118.6</v>
      </c>
      <c r="N158" s="1">
        <v>134</v>
      </c>
      <c r="O158" s="1">
        <v>130.30000000000001</v>
      </c>
      <c r="P158" s="1">
        <v>145.80000000000001</v>
      </c>
      <c r="Q158" s="1">
        <v>133.80000000000001</v>
      </c>
      <c r="R158" s="5">
        <f t="shared" si="13"/>
        <v>1727.4999999999995</v>
      </c>
      <c r="S158" s="5">
        <f>AVERAGE(CPI_Inflation_Clean[[#This Row],[Cereals and products]:[Food and beverages]])</f>
        <v>132.88461538461536</v>
      </c>
      <c r="T158" s="1">
        <v>142.5</v>
      </c>
      <c r="U158" s="1">
        <v>137.30000000000001</v>
      </c>
      <c r="V158" s="1">
        <v>141.80000000000001</v>
      </c>
      <c r="W158" s="5">
        <f t="shared" si="14"/>
        <v>421.6</v>
      </c>
      <c r="Y158" s="1">
        <v>135</v>
      </c>
      <c r="Z158" s="5">
        <f>SUM(CPI_Inflation_Clean[[#This Row],[Fuel and light]])</f>
        <v>135</v>
      </c>
      <c r="AA158" s="1">
        <f>IF(CPI_Inflation_Clean[[#This Row],[Housing]]="",X159,CPI_Inflation_Clean[[#This Row],[Housing]])</f>
        <v>132.1</v>
      </c>
      <c r="AB158" s="1">
        <v>134.9</v>
      </c>
      <c r="AC158" s="5">
        <f t="shared" si="15"/>
        <v>267</v>
      </c>
      <c r="AD158" s="5">
        <f>AVERAGE(CPI_Inflation_Clean[[#This Row],[Housing Clean]:[Household goods and services]])</f>
        <v>133.5</v>
      </c>
      <c r="AE158" s="1">
        <v>131.4</v>
      </c>
      <c r="AF158" s="5">
        <f>AVERAGE(CPI_Inflation_Clean[[#This Row],[Health]])</f>
        <v>131.4</v>
      </c>
      <c r="AG158" s="1">
        <v>119.4</v>
      </c>
      <c r="AH158" s="5">
        <f>SUM(CPI_Inflation_Clean[[#This Row],[Transport and communication]])</f>
        <v>119.4</v>
      </c>
      <c r="AI158" s="1">
        <v>136.30000000000001</v>
      </c>
      <c r="AJ158" s="5">
        <f>SUM(CPI_Inflation_Clean[[#This Row],[Education]])</f>
        <v>136.30000000000001</v>
      </c>
      <c r="AK158" s="1">
        <v>145.5</v>
      </c>
      <c r="AL158" s="1">
        <v>123.7</v>
      </c>
      <c r="AM158" s="5">
        <f t="shared" si="16"/>
        <v>269.2</v>
      </c>
      <c r="AN158" s="1">
        <v>129.4</v>
      </c>
      <c r="AO158" s="1">
        <v>127.9</v>
      </c>
      <c r="AP158" s="5">
        <f t="shared" si="17"/>
        <v>128.65</v>
      </c>
      <c r="AQ158" s="1">
        <v>133.30000000000001</v>
      </c>
    </row>
    <row r="159" spans="1:43">
      <c r="A159" s="1" t="s">
        <v>32</v>
      </c>
      <c r="B159" s="1">
        <v>2017</v>
      </c>
      <c r="C159" s="1" t="s">
        <v>37</v>
      </c>
      <c r="D159" s="1" t="str">
        <f t="shared" si="12"/>
        <v>2017 May</v>
      </c>
      <c r="E159" s="1">
        <v>132.6</v>
      </c>
      <c r="F159" s="1">
        <v>144.1</v>
      </c>
      <c r="G159" s="1">
        <v>125.6</v>
      </c>
      <c r="H159" s="1">
        <v>136.80000000000001</v>
      </c>
      <c r="I159" s="1">
        <v>113.4</v>
      </c>
      <c r="J159" s="1">
        <v>135.19999999999999</v>
      </c>
      <c r="K159" s="1">
        <v>129.19999999999999</v>
      </c>
      <c r="L159" s="1">
        <v>131.5</v>
      </c>
      <c r="M159" s="1">
        <v>121</v>
      </c>
      <c r="N159" s="1">
        <v>139.9</v>
      </c>
      <c r="O159" s="1">
        <v>123.8</v>
      </c>
      <c r="P159" s="1">
        <v>142.9</v>
      </c>
      <c r="Q159" s="1">
        <v>133.6</v>
      </c>
      <c r="R159" s="5">
        <f t="shared" si="13"/>
        <v>1709.6</v>
      </c>
      <c r="S159" s="5">
        <f>AVERAGE(CPI_Inflation_Clean[[#This Row],[Cereals and products]:[Food and beverages]])</f>
        <v>131.50769230769231</v>
      </c>
      <c r="T159" s="1">
        <v>131.5</v>
      </c>
      <c r="U159" s="1">
        <v>123.2</v>
      </c>
      <c r="V159" s="1">
        <v>130.19999999999999</v>
      </c>
      <c r="W159" s="5">
        <f t="shared" si="14"/>
        <v>384.9</v>
      </c>
      <c r="X159">
        <v>132.1</v>
      </c>
      <c r="Y159" s="1">
        <v>120.1</v>
      </c>
      <c r="Z159" s="5">
        <f>SUM(CPI_Inflation_Clean[[#This Row],[Fuel and light]])</f>
        <v>120.1</v>
      </c>
      <c r="AA159" s="1">
        <f>IF(CPI_Inflation_Clean[[#This Row],[Housing]]="",X160,CPI_Inflation_Clean[[#This Row],[Housing]])</f>
        <v>132.1</v>
      </c>
      <c r="AB159" s="1">
        <v>126.5</v>
      </c>
      <c r="AC159" s="5">
        <f t="shared" si="15"/>
        <v>258.60000000000002</v>
      </c>
      <c r="AD159" s="5">
        <f>AVERAGE(CPI_Inflation_Clean[[#This Row],[Housing Clean]:[Household goods and services]])</f>
        <v>129.30000000000001</v>
      </c>
      <c r="AE159" s="1">
        <v>123.6</v>
      </c>
      <c r="AF159" s="5">
        <f>AVERAGE(CPI_Inflation_Clean[[#This Row],[Health]])</f>
        <v>123.6</v>
      </c>
      <c r="AG159" s="1">
        <v>114.3</v>
      </c>
      <c r="AH159" s="5">
        <f>SUM(CPI_Inflation_Clean[[#This Row],[Transport and communication]])</f>
        <v>114.3</v>
      </c>
      <c r="AI159" s="1">
        <v>133.80000000000001</v>
      </c>
      <c r="AJ159" s="5">
        <f>SUM(CPI_Inflation_Clean[[#This Row],[Education]])</f>
        <v>133.80000000000001</v>
      </c>
      <c r="AK159" s="1">
        <v>148.30000000000001</v>
      </c>
      <c r="AL159" s="1">
        <v>122</v>
      </c>
      <c r="AM159" s="5">
        <f t="shared" si="16"/>
        <v>270.3</v>
      </c>
      <c r="AN159" s="1">
        <v>122.8</v>
      </c>
      <c r="AO159" s="1">
        <v>122.6</v>
      </c>
      <c r="AP159" s="5">
        <f t="shared" si="17"/>
        <v>122.69999999999999</v>
      </c>
      <c r="AQ159" s="1">
        <v>129.30000000000001</v>
      </c>
    </row>
    <row r="160" spans="1:43">
      <c r="A160" s="1" t="s">
        <v>33</v>
      </c>
      <c r="B160" s="1">
        <v>2017</v>
      </c>
      <c r="C160" s="1" t="s">
        <v>37</v>
      </c>
      <c r="D160" s="1" t="str">
        <f t="shared" si="12"/>
        <v>2017 May</v>
      </c>
      <c r="E160" s="1">
        <v>132.9</v>
      </c>
      <c r="F160" s="1">
        <v>141.6</v>
      </c>
      <c r="G160" s="1">
        <v>126.3</v>
      </c>
      <c r="H160" s="1">
        <v>137.69999999999999</v>
      </c>
      <c r="I160" s="1">
        <v>118.1</v>
      </c>
      <c r="J160" s="1">
        <v>137.9</v>
      </c>
      <c r="K160" s="1">
        <v>125.6</v>
      </c>
      <c r="L160" s="1">
        <v>138.30000000000001</v>
      </c>
      <c r="M160" s="1">
        <v>119.4</v>
      </c>
      <c r="N160" s="1">
        <v>136</v>
      </c>
      <c r="O160" s="1">
        <v>127.6</v>
      </c>
      <c r="P160" s="1">
        <v>144.5</v>
      </c>
      <c r="Q160" s="1">
        <v>133.69999999999999</v>
      </c>
      <c r="R160" s="5">
        <f t="shared" si="13"/>
        <v>1719.6000000000001</v>
      </c>
      <c r="S160" s="5">
        <f>AVERAGE(CPI_Inflation_Clean[[#This Row],[Cereals and products]:[Food and beverages]])</f>
        <v>132.27692307692308</v>
      </c>
      <c r="T160" s="1">
        <v>138.19999999999999</v>
      </c>
      <c r="U160" s="1">
        <v>131.4</v>
      </c>
      <c r="V160" s="1">
        <v>137.19999999999999</v>
      </c>
      <c r="W160" s="5">
        <f t="shared" si="14"/>
        <v>406.8</v>
      </c>
      <c r="X160">
        <v>132.1</v>
      </c>
      <c r="Y160" s="1">
        <v>129.4</v>
      </c>
      <c r="Z160" s="5">
        <f>SUM(CPI_Inflation_Clean[[#This Row],[Fuel and light]])</f>
        <v>129.4</v>
      </c>
      <c r="AA160" s="1">
        <f>IF(CPI_Inflation_Clean[[#This Row],[Housing]]="",X161,CPI_Inflation_Clean[[#This Row],[Housing]])</f>
        <v>132.1</v>
      </c>
      <c r="AB160" s="1">
        <v>130.9</v>
      </c>
      <c r="AC160" s="5">
        <f t="shared" si="15"/>
        <v>263</v>
      </c>
      <c r="AD160" s="5">
        <f>AVERAGE(CPI_Inflation_Clean[[#This Row],[Housing Clean]:[Household goods and services]])</f>
        <v>131.5</v>
      </c>
      <c r="AE160" s="1">
        <v>128.4</v>
      </c>
      <c r="AF160" s="5">
        <f>AVERAGE(CPI_Inflation_Clean[[#This Row],[Health]])</f>
        <v>128.4</v>
      </c>
      <c r="AG160" s="1">
        <v>116.7</v>
      </c>
      <c r="AH160" s="5">
        <f>SUM(CPI_Inflation_Clean[[#This Row],[Transport and communication]])</f>
        <v>116.7</v>
      </c>
      <c r="AI160" s="1">
        <v>134.80000000000001</v>
      </c>
      <c r="AJ160" s="5">
        <f>SUM(CPI_Inflation_Clean[[#This Row],[Education]])</f>
        <v>134.80000000000001</v>
      </c>
      <c r="AK160" s="1">
        <v>146.19999999999999</v>
      </c>
      <c r="AL160" s="1">
        <v>123</v>
      </c>
      <c r="AM160" s="5">
        <f t="shared" si="16"/>
        <v>269.2</v>
      </c>
      <c r="AN160" s="1">
        <v>125.7</v>
      </c>
      <c r="AO160" s="1">
        <v>125.3</v>
      </c>
      <c r="AP160" s="5">
        <f t="shared" si="17"/>
        <v>125.5</v>
      </c>
      <c r="AQ160" s="1">
        <v>131.4</v>
      </c>
    </row>
    <row r="161" spans="1:43">
      <c r="A161" s="1" t="s">
        <v>30</v>
      </c>
      <c r="B161" s="1">
        <v>2017</v>
      </c>
      <c r="C161" s="1" t="s">
        <v>38</v>
      </c>
      <c r="D161" s="1" t="str">
        <f t="shared" si="12"/>
        <v>2017 June</v>
      </c>
      <c r="E161" s="1">
        <v>133.5</v>
      </c>
      <c r="F161" s="1">
        <v>143.69999999999999</v>
      </c>
      <c r="G161" s="1">
        <v>128</v>
      </c>
      <c r="H161" s="1">
        <v>138.6</v>
      </c>
      <c r="I161" s="1">
        <v>120.9</v>
      </c>
      <c r="J161" s="1">
        <v>140.9</v>
      </c>
      <c r="K161" s="1">
        <v>128.80000000000001</v>
      </c>
      <c r="L161" s="1">
        <v>140.19999999999999</v>
      </c>
      <c r="M161" s="1">
        <v>118.9</v>
      </c>
      <c r="N161" s="1">
        <v>133.5</v>
      </c>
      <c r="O161" s="1">
        <v>130.4</v>
      </c>
      <c r="P161" s="1">
        <v>146.5</v>
      </c>
      <c r="Q161" s="1">
        <v>134.9</v>
      </c>
      <c r="R161" s="5">
        <f t="shared" si="13"/>
        <v>1738.8000000000002</v>
      </c>
      <c r="S161" s="5">
        <f>AVERAGE(CPI_Inflation_Clean[[#This Row],[Cereals and products]:[Food and beverages]])</f>
        <v>133.75384615384615</v>
      </c>
      <c r="T161" s="1">
        <v>143.1</v>
      </c>
      <c r="U161" s="1">
        <v>137.69999999999999</v>
      </c>
      <c r="V161" s="1">
        <v>142.30000000000001</v>
      </c>
      <c r="W161" s="5">
        <f t="shared" si="14"/>
        <v>423.09999999999997</v>
      </c>
      <c r="Y161" s="1">
        <v>134.80000000000001</v>
      </c>
      <c r="Z161" s="5">
        <f>SUM(CPI_Inflation_Clean[[#This Row],[Fuel and light]])</f>
        <v>134.80000000000001</v>
      </c>
      <c r="AA161" s="1">
        <f>IF(CPI_Inflation_Clean[[#This Row],[Housing]]="",X162,CPI_Inflation_Clean[[#This Row],[Housing]])</f>
        <v>131.4</v>
      </c>
      <c r="AB161" s="1">
        <v>135.19999999999999</v>
      </c>
      <c r="AC161" s="5">
        <f t="shared" si="15"/>
        <v>266.60000000000002</v>
      </c>
      <c r="AD161" s="5">
        <f>AVERAGE(CPI_Inflation_Clean[[#This Row],[Housing Clean]:[Household goods and services]])</f>
        <v>133.30000000000001</v>
      </c>
      <c r="AE161" s="1">
        <v>131.30000000000001</v>
      </c>
      <c r="AF161" s="5">
        <f>AVERAGE(CPI_Inflation_Clean[[#This Row],[Health]])</f>
        <v>131.30000000000001</v>
      </c>
      <c r="AG161" s="1">
        <v>119.4</v>
      </c>
      <c r="AH161" s="5">
        <f>SUM(CPI_Inflation_Clean[[#This Row],[Transport and communication]])</f>
        <v>119.4</v>
      </c>
      <c r="AI161" s="1">
        <v>136.9</v>
      </c>
      <c r="AJ161" s="5">
        <f>SUM(CPI_Inflation_Clean[[#This Row],[Education]])</f>
        <v>136.9</v>
      </c>
      <c r="AK161" s="1">
        <v>145.80000000000001</v>
      </c>
      <c r="AL161" s="1">
        <v>124.1</v>
      </c>
      <c r="AM161" s="5">
        <f t="shared" si="16"/>
        <v>269.89999999999998</v>
      </c>
      <c r="AN161" s="1">
        <v>129.80000000000001</v>
      </c>
      <c r="AO161" s="1">
        <v>128.1</v>
      </c>
      <c r="AP161" s="5">
        <f t="shared" si="17"/>
        <v>128.94999999999999</v>
      </c>
      <c r="AQ161" s="1">
        <v>133.9</v>
      </c>
    </row>
    <row r="162" spans="1:43">
      <c r="A162" s="1" t="s">
        <v>32</v>
      </c>
      <c r="B162" s="1">
        <v>2017</v>
      </c>
      <c r="C162" s="1" t="s">
        <v>38</v>
      </c>
      <c r="D162" s="1" t="str">
        <f t="shared" si="12"/>
        <v>2017 June</v>
      </c>
      <c r="E162" s="1">
        <v>132.9</v>
      </c>
      <c r="F162" s="1">
        <v>148.69999999999999</v>
      </c>
      <c r="G162" s="1">
        <v>128.30000000000001</v>
      </c>
      <c r="H162" s="1">
        <v>137.30000000000001</v>
      </c>
      <c r="I162" s="1">
        <v>113.5</v>
      </c>
      <c r="J162" s="1">
        <v>137.19999999999999</v>
      </c>
      <c r="K162" s="1">
        <v>142.19999999999999</v>
      </c>
      <c r="L162" s="1">
        <v>128.19999999999999</v>
      </c>
      <c r="M162" s="1">
        <v>120.9</v>
      </c>
      <c r="N162" s="1">
        <v>138.80000000000001</v>
      </c>
      <c r="O162" s="1">
        <v>124.2</v>
      </c>
      <c r="P162" s="1">
        <v>143.1</v>
      </c>
      <c r="Q162" s="1">
        <v>135.69999999999999</v>
      </c>
      <c r="R162" s="5">
        <f t="shared" si="13"/>
        <v>1731.0000000000002</v>
      </c>
      <c r="S162" s="5">
        <f>AVERAGE(CPI_Inflation_Clean[[#This Row],[Cereals and products]:[Food and beverages]])</f>
        <v>133.15384615384616</v>
      </c>
      <c r="T162" s="1">
        <v>131.5</v>
      </c>
      <c r="U162" s="1">
        <v>123.2</v>
      </c>
      <c r="V162" s="1">
        <v>130.19999999999999</v>
      </c>
      <c r="W162" s="5">
        <f t="shared" si="14"/>
        <v>384.9</v>
      </c>
      <c r="X162">
        <v>131.4</v>
      </c>
      <c r="Y162" s="1">
        <v>119</v>
      </c>
      <c r="Z162" s="5">
        <f>SUM(CPI_Inflation_Clean[[#This Row],[Fuel and light]])</f>
        <v>119</v>
      </c>
      <c r="AA162" s="1">
        <f>IF(CPI_Inflation_Clean[[#This Row],[Housing]]="",X163,CPI_Inflation_Clean[[#This Row],[Housing]])</f>
        <v>131.4</v>
      </c>
      <c r="AB162" s="1">
        <v>126.8</v>
      </c>
      <c r="AC162" s="5">
        <f t="shared" si="15"/>
        <v>258.2</v>
      </c>
      <c r="AD162" s="5">
        <f>AVERAGE(CPI_Inflation_Clean[[#This Row],[Housing Clean]:[Household goods and services]])</f>
        <v>129.1</v>
      </c>
      <c r="AE162" s="1">
        <v>123.8</v>
      </c>
      <c r="AF162" s="5">
        <f>AVERAGE(CPI_Inflation_Clean[[#This Row],[Health]])</f>
        <v>123.8</v>
      </c>
      <c r="AG162" s="1">
        <v>113.9</v>
      </c>
      <c r="AH162" s="5">
        <f>SUM(CPI_Inflation_Clean[[#This Row],[Transport and communication]])</f>
        <v>113.9</v>
      </c>
      <c r="AI162" s="1">
        <v>134.30000000000001</v>
      </c>
      <c r="AJ162" s="5">
        <f>SUM(CPI_Inflation_Clean[[#This Row],[Education]])</f>
        <v>134.30000000000001</v>
      </c>
      <c r="AK162" s="1">
        <v>148.6</v>
      </c>
      <c r="AL162" s="1">
        <v>122.5</v>
      </c>
      <c r="AM162" s="5">
        <f t="shared" si="16"/>
        <v>271.10000000000002</v>
      </c>
      <c r="AN162" s="1">
        <v>122.9</v>
      </c>
      <c r="AO162" s="1">
        <v>122.7</v>
      </c>
      <c r="AP162" s="5">
        <f t="shared" si="17"/>
        <v>122.80000000000001</v>
      </c>
      <c r="AQ162" s="1">
        <v>129.9</v>
      </c>
    </row>
    <row r="163" spans="1:43">
      <c r="A163" s="1" t="s">
        <v>33</v>
      </c>
      <c r="B163" s="1">
        <v>2017</v>
      </c>
      <c r="C163" s="1" t="s">
        <v>38</v>
      </c>
      <c r="D163" s="1" t="str">
        <f t="shared" si="12"/>
        <v>2017 June</v>
      </c>
      <c r="E163" s="1">
        <v>133.30000000000001</v>
      </c>
      <c r="F163" s="1">
        <v>145.5</v>
      </c>
      <c r="G163" s="1">
        <v>128.1</v>
      </c>
      <c r="H163" s="1">
        <v>138.1</v>
      </c>
      <c r="I163" s="1">
        <v>118.2</v>
      </c>
      <c r="J163" s="1">
        <v>139.19999999999999</v>
      </c>
      <c r="K163" s="1">
        <v>133.30000000000001</v>
      </c>
      <c r="L163" s="1">
        <v>136.19999999999999</v>
      </c>
      <c r="M163" s="1">
        <v>119.6</v>
      </c>
      <c r="N163" s="1">
        <v>135.30000000000001</v>
      </c>
      <c r="O163" s="1">
        <v>127.8</v>
      </c>
      <c r="P163" s="1">
        <v>144.9</v>
      </c>
      <c r="Q163" s="1">
        <v>135.19999999999999</v>
      </c>
      <c r="R163" s="5">
        <f t="shared" si="13"/>
        <v>1734.7</v>
      </c>
      <c r="S163" s="5">
        <f>AVERAGE(CPI_Inflation_Clean[[#This Row],[Cereals and products]:[Food and beverages]])</f>
        <v>133.43846153846155</v>
      </c>
      <c r="T163" s="1">
        <v>138.5</v>
      </c>
      <c r="U163" s="1">
        <v>131.69999999999999</v>
      </c>
      <c r="V163" s="1">
        <v>137.5</v>
      </c>
      <c r="W163" s="5">
        <f t="shared" si="14"/>
        <v>407.7</v>
      </c>
      <c r="X163">
        <v>131.4</v>
      </c>
      <c r="Y163" s="1">
        <v>128.80000000000001</v>
      </c>
      <c r="Z163" s="5">
        <f>SUM(CPI_Inflation_Clean[[#This Row],[Fuel and light]])</f>
        <v>128.80000000000001</v>
      </c>
      <c r="AA163" s="1">
        <f>IF(CPI_Inflation_Clean[[#This Row],[Housing]]="",X164,CPI_Inflation_Clean[[#This Row],[Housing]])</f>
        <v>131.4</v>
      </c>
      <c r="AB163" s="1">
        <v>131.19999999999999</v>
      </c>
      <c r="AC163" s="5">
        <f t="shared" si="15"/>
        <v>262.60000000000002</v>
      </c>
      <c r="AD163" s="5">
        <f>AVERAGE(CPI_Inflation_Clean[[#This Row],[Housing Clean]:[Household goods and services]])</f>
        <v>131.30000000000001</v>
      </c>
      <c r="AE163" s="1">
        <v>128.5</v>
      </c>
      <c r="AF163" s="5">
        <f>AVERAGE(CPI_Inflation_Clean[[#This Row],[Health]])</f>
        <v>128.5</v>
      </c>
      <c r="AG163" s="1">
        <v>116.5</v>
      </c>
      <c r="AH163" s="5">
        <f>SUM(CPI_Inflation_Clean[[#This Row],[Transport and communication]])</f>
        <v>116.5</v>
      </c>
      <c r="AI163" s="1">
        <v>135.4</v>
      </c>
      <c r="AJ163" s="5">
        <f>SUM(CPI_Inflation_Clean[[#This Row],[Education]])</f>
        <v>135.4</v>
      </c>
      <c r="AK163" s="1">
        <v>146.5</v>
      </c>
      <c r="AL163" s="1">
        <v>123.4</v>
      </c>
      <c r="AM163" s="5">
        <f t="shared" si="16"/>
        <v>269.89999999999998</v>
      </c>
      <c r="AN163" s="1">
        <v>125.9</v>
      </c>
      <c r="AO163" s="1">
        <v>125.5</v>
      </c>
      <c r="AP163" s="5">
        <f t="shared" si="17"/>
        <v>125.7</v>
      </c>
      <c r="AQ163" s="1">
        <v>132</v>
      </c>
    </row>
    <row r="164" spans="1:43">
      <c r="A164" s="1" t="s">
        <v>30</v>
      </c>
      <c r="B164" s="1">
        <v>2017</v>
      </c>
      <c r="C164" s="1" t="s">
        <v>39</v>
      </c>
      <c r="D164" s="1" t="str">
        <f t="shared" si="12"/>
        <v>2017 July</v>
      </c>
      <c r="E164" s="1">
        <v>134</v>
      </c>
      <c r="F164" s="1">
        <v>144.19999999999999</v>
      </c>
      <c r="G164" s="1">
        <v>129.80000000000001</v>
      </c>
      <c r="H164" s="1">
        <v>139</v>
      </c>
      <c r="I164" s="1">
        <v>120.9</v>
      </c>
      <c r="J164" s="1">
        <v>143.9</v>
      </c>
      <c r="K164" s="1">
        <v>151.5</v>
      </c>
      <c r="L164" s="1">
        <v>138.1</v>
      </c>
      <c r="M164" s="1">
        <v>120</v>
      </c>
      <c r="N164" s="1">
        <v>133.9</v>
      </c>
      <c r="O164" s="1">
        <v>131.4</v>
      </c>
      <c r="P164" s="1">
        <v>147.69999999999999</v>
      </c>
      <c r="Q164" s="1">
        <v>138.5</v>
      </c>
      <c r="R164" s="5">
        <f t="shared" si="13"/>
        <v>1772.9</v>
      </c>
      <c r="S164" s="5">
        <f>AVERAGE(CPI_Inflation_Clean[[#This Row],[Cereals and products]:[Food and beverages]])</f>
        <v>136.37692307692308</v>
      </c>
      <c r="T164" s="1">
        <v>144.30000000000001</v>
      </c>
      <c r="U164" s="1">
        <v>138.1</v>
      </c>
      <c r="V164" s="1">
        <v>143.5</v>
      </c>
      <c r="W164" s="5">
        <f t="shared" si="14"/>
        <v>425.9</v>
      </c>
      <c r="Y164" s="1">
        <v>135.30000000000001</v>
      </c>
      <c r="Z164" s="5">
        <f>SUM(CPI_Inflation_Clean[[#This Row],[Fuel and light]])</f>
        <v>135.30000000000001</v>
      </c>
      <c r="AA164" s="1">
        <f>IF(CPI_Inflation_Clean[[#This Row],[Housing]]="",X165,CPI_Inflation_Clean[[#This Row],[Housing]])</f>
        <v>132.6</v>
      </c>
      <c r="AB164" s="1">
        <v>136.1</v>
      </c>
      <c r="AC164" s="5">
        <f t="shared" si="15"/>
        <v>268.7</v>
      </c>
      <c r="AD164" s="5">
        <f>AVERAGE(CPI_Inflation_Clean[[#This Row],[Housing Clean]:[Household goods and services]])</f>
        <v>134.35</v>
      </c>
      <c r="AE164" s="1">
        <v>132.1</v>
      </c>
      <c r="AF164" s="5">
        <f>AVERAGE(CPI_Inflation_Clean[[#This Row],[Health]])</f>
        <v>132.1</v>
      </c>
      <c r="AG164" s="1">
        <v>119.1</v>
      </c>
      <c r="AH164" s="5">
        <f>SUM(CPI_Inflation_Clean[[#This Row],[Transport and communication]])</f>
        <v>119.1</v>
      </c>
      <c r="AI164" s="1">
        <v>138.6</v>
      </c>
      <c r="AJ164" s="5">
        <f>SUM(CPI_Inflation_Clean[[#This Row],[Education]])</f>
        <v>138.6</v>
      </c>
      <c r="AK164" s="1">
        <v>147.4</v>
      </c>
      <c r="AL164" s="1">
        <v>124.4</v>
      </c>
      <c r="AM164" s="5">
        <f t="shared" si="16"/>
        <v>271.8</v>
      </c>
      <c r="AN164" s="1">
        <v>130.6</v>
      </c>
      <c r="AO164" s="1">
        <v>128.6</v>
      </c>
      <c r="AP164" s="5">
        <f t="shared" si="17"/>
        <v>129.6</v>
      </c>
      <c r="AQ164" s="1">
        <v>136.19999999999999</v>
      </c>
    </row>
    <row r="165" spans="1:43">
      <c r="A165" s="1" t="s">
        <v>32</v>
      </c>
      <c r="B165" s="1">
        <v>2017</v>
      </c>
      <c r="C165" s="1" t="s">
        <v>39</v>
      </c>
      <c r="D165" s="1" t="str">
        <f t="shared" si="12"/>
        <v>2017 July</v>
      </c>
      <c r="E165" s="1">
        <v>132.80000000000001</v>
      </c>
      <c r="F165" s="1">
        <v>148.4</v>
      </c>
      <c r="G165" s="1">
        <v>129.4</v>
      </c>
      <c r="H165" s="1">
        <v>137.69999999999999</v>
      </c>
      <c r="I165" s="1">
        <v>113.4</v>
      </c>
      <c r="J165" s="1">
        <v>139.4</v>
      </c>
      <c r="K165" s="1">
        <v>175.1</v>
      </c>
      <c r="L165" s="1">
        <v>124.7</v>
      </c>
      <c r="M165" s="1">
        <v>121.5</v>
      </c>
      <c r="N165" s="1">
        <v>137.80000000000001</v>
      </c>
      <c r="O165" s="1">
        <v>124.4</v>
      </c>
      <c r="P165" s="1">
        <v>143.69999999999999</v>
      </c>
      <c r="Q165" s="1">
        <v>139.80000000000001</v>
      </c>
      <c r="R165" s="5">
        <f t="shared" si="13"/>
        <v>1768.1</v>
      </c>
      <c r="S165" s="5">
        <f>AVERAGE(CPI_Inflation_Clean[[#This Row],[Cereals and products]:[Food and beverages]])</f>
        <v>136.00769230769231</v>
      </c>
      <c r="T165" s="1">
        <v>131.6</v>
      </c>
      <c r="U165" s="1">
        <v>123.7</v>
      </c>
      <c r="V165" s="1">
        <v>130.4</v>
      </c>
      <c r="W165" s="5">
        <f t="shared" si="14"/>
        <v>385.70000000000005</v>
      </c>
      <c r="X165">
        <v>132.6</v>
      </c>
      <c r="Y165" s="1">
        <v>119.7</v>
      </c>
      <c r="Z165" s="5">
        <f>SUM(CPI_Inflation_Clean[[#This Row],[Fuel and light]])</f>
        <v>119.7</v>
      </c>
      <c r="AA165" s="1">
        <f>IF(CPI_Inflation_Clean[[#This Row],[Housing]]="",X166,CPI_Inflation_Clean[[#This Row],[Housing]])</f>
        <v>132.6</v>
      </c>
      <c r="AB165" s="1">
        <v>127.2</v>
      </c>
      <c r="AC165" s="5">
        <f t="shared" si="15"/>
        <v>259.8</v>
      </c>
      <c r="AD165" s="5">
        <f>AVERAGE(CPI_Inflation_Clean[[#This Row],[Housing Clean]:[Household goods and services]])</f>
        <v>129.9</v>
      </c>
      <c r="AE165" s="1">
        <v>125</v>
      </c>
      <c r="AF165" s="5">
        <f>AVERAGE(CPI_Inflation_Clean[[#This Row],[Health]])</f>
        <v>125</v>
      </c>
      <c r="AG165" s="1">
        <v>113.2</v>
      </c>
      <c r="AH165" s="5">
        <f>SUM(CPI_Inflation_Clean[[#This Row],[Transport and communication]])</f>
        <v>113.2</v>
      </c>
      <c r="AI165" s="1">
        <v>135.5</v>
      </c>
      <c r="AJ165" s="5">
        <f>SUM(CPI_Inflation_Clean[[#This Row],[Education]])</f>
        <v>135.5</v>
      </c>
      <c r="AK165" s="1">
        <v>150.5</v>
      </c>
      <c r="AL165" s="1">
        <v>122.4</v>
      </c>
      <c r="AM165" s="5">
        <f t="shared" si="16"/>
        <v>272.89999999999998</v>
      </c>
      <c r="AN165" s="1">
        <v>123.5</v>
      </c>
      <c r="AO165" s="1">
        <v>123</v>
      </c>
      <c r="AP165" s="5">
        <f t="shared" si="17"/>
        <v>123.25</v>
      </c>
      <c r="AQ165" s="1">
        <v>131.80000000000001</v>
      </c>
    </row>
    <row r="166" spans="1:43">
      <c r="A166" s="1" t="s">
        <v>33</v>
      </c>
      <c r="B166" s="1">
        <v>2017</v>
      </c>
      <c r="C166" s="1" t="s">
        <v>39</v>
      </c>
      <c r="D166" s="1" t="str">
        <f t="shared" si="12"/>
        <v>2017 July</v>
      </c>
      <c r="E166" s="1">
        <v>133.6</v>
      </c>
      <c r="F166" s="1">
        <v>145.69999999999999</v>
      </c>
      <c r="G166" s="1">
        <v>129.6</v>
      </c>
      <c r="H166" s="1">
        <v>138.5</v>
      </c>
      <c r="I166" s="1">
        <v>118.1</v>
      </c>
      <c r="J166" s="1">
        <v>141.80000000000001</v>
      </c>
      <c r="K166" s="1">
        <v>159.5</v>
      </c>
      <c r="L166" s="1">
        <v>133.6</v>
      </c>
      <c r="M166" s="1">
        <v>120.5</v>
      </c>
      <c r="N166" s="1">
        <v>135.19999999999999</v>
      </c>
      <c r="O166" s="1">
        <v>128.5</v>
      </c>
      <c r="P166" s="1">
        <v>145.80000000000001</v>
      </c>
      <c r="Q166" s="1">
        <v>139</v>
      </c>
      <c r="R166" s="5">
        <f t="shared" si="13"/>
        <v>1769.3999999999999</v>
      </c>
      <c r="S166" s="5">
        <f>AVERAGE(CPI_Inflation_Clean[[#This Row],[Cereals and products]:[Food and beverages]])</f>
        <v>136.1076923076923</v>
      </c>
      <c r="T166" s="1">
        <v>139.30000000000001</v>
      </c>
      <c r="U166" s="1">
        <v>132.1</v>
      </c>
      <c r="V166" s="1">
        <v>138.30000000000001</v>
      </c>
      <c r="W166" s="5">
        <f t="shared" si="14"/>
        <v>409.7</v>
      </c>
      <c r="X166">
        <v>132.6</v>
      </c>
      <c r="Y166" s="1">
        <v>129.4</v>
      </c>
      <c r="Z166" s="5">
        <f>SUM(CPI_Inflation_Clean[[#This Row],[Fuel and light]])</f>
        <v>129.4</v>
      </c>
      <c r="AA166" s="1">
        <f>IF(CPI_Inflation_Clean[[#This Row],[Housing]]="",X167,CPI_Inflation_Clean[[#This Row],[Housing]])</f>
        <v>132.6</v>
      </c>
      <c r="AB166" s="1">
        <v>131.9</v>
      </c>
      <c r="AC166" s="5">
        <f t="shared" si="15"/>
        <v>264.5</v>
      </c>
      <c r="AD166" s="5">
        <f>AVERAGE(CPI_Inflation_Clean[[#This Row],[Housing Clean]:[Household goods and services]])</f>
        <v>132.25</v>
      </c>
      <c r="AE166" s="1">
        <v>129.4</v>
      </c>
      <c r="AF166" s="5">
        <f>AVERAGE(CPI_Inflation_Clean[[#This Row],[Health]])</f>
        <v>129.4</v>
      </c>
      <c r="AG166" s="1">
        <v>116</v>
      </c>
      <c r="AH166" s="5">
        <f>SUM(CPI_Inflation_Clean[[#This Row],[Transport and communication]])</f>
        <v>116</v>
      </c>
      <c r="AI166" s="1">
        <v>136.80000000000001</v>
      </c>
      <c r="AJ166" s="5">
        <f>SUM(CPI_Inflation_Clean[[#This Row],[Education]])</f>
        <v>136.80000000000001</v>
      </c>
      <c r="AK166" s="1">
        <v>148.19999999999999</v>
      </c>
      <c r="AL166" s="1">
        <v>123.6</v>
      </c>
      <c r="AM166" s="5">
        <f t="shared" si="16"/>
        <v>271.79999999999995</v>
      </c>
      <c r="AN166" s="1">
        <v>126.6</v>
      </c>
      <c r="AO166" s="1">
        <v>125.9</v>
      </c>
      <c r="AP166" s="5">
        <f t="shared" si="17"/>
        <v>126.25</v>
      </c>
      <c r="AQ166" s="1">
        <v>134.19999999999999</v>
      </c>
    </row>
    <row r="167" spans="1:43">
      <c r="A167" s="1" t="s">
        <v>30</v>
      </c>
      <c r="B167" s="1">
        <v>2017</v>
      </c>
      <c r="C167" s="1" t="s">
        <v>40</v>
      </c>
      <c r="D167" s="1" t="str">
        <f t="shared" si="12"/>
        <v>2017 August</v>
      </c>
      <c r="E167" s="1">
        <v>134.80000000000001</v>
      </c>
      <c r="F167" s="1">
        <v>143.1</v>
      </c>
      <c r="G167" s="1">
        <v>130</v>
      </c>
      <c r="H167" s="1">
        <v>139.4</v>
      </c>
      <c r="I167" s="1">
        <v>120.5</v>
      </c>
      <c r="J167" s="1">
        <v>148</v>
      </c>
      <c r="K167" s="1">
        <v>162.9</v>
      </c>
      <c r="L167" s="1">
        <v>137.4</v>
      </c>
      <c r="M167" s="1">
        <v>120.8</v>
      </c>
      <c r="N167" s="1">
        <v>134.69999999999999</v>
      </c>
      <c r="O167" s="1">
        <v>131.6</v>
      </c>
      <c r="P167" s="1">
        <v>148.69999999999999</v>
      </c>
      <c r="Q167" s="1">
        <v>140.6</v>
      </c>
      <c r="R167" s="5">
        <f t="shared" si="13"/>
        <v>1792.4999999999998</v>
      </c>
      <c r="S167" s="5">
        <f>AVERAGE(CPI_Inflation_Clean[[#This Row],[Cereals and products]:[Food and beverages]])</f>
        <v>137.88461538461536</v>
      </c>
      <c r="T167" s="1">
        <v>145.30000000000001</v>
      </c>
      <c r="U167" s="1">
        <v>139.19999999999999</v>
      </c>
      <c r="V167" s="1">
        <v>144.5</v>
      </c>
      <c r="W167" s="5">
        <f t="shared" si="14"/>
        <v>429</v>
      </c>
      <c r="Y167" s="1">
        <v>136.4</v>
      </c>
      <c r="Z167" s="5">
        <f>SUM(CPI_Inflation_Clean[[#This Row],[Fuel and light]])</f>
        <v>136.4</v>
      </c>
      <c r="AA167" s="1">
        <f>IF(CPI_Inflation_Clean[[#This Row],[Housing]]="",X168,CPI_Inflation_Clean[[#This Row],[Housing]])</f>
        <v>134.4</v>
      </c>
      <c r="AB167" s="1">
        <v>137.30000000000001</v>
      </c>
      <c r="AC167" s="5">
        <f t="shared" si="15"/>
        <v>271.70000000000005</v>
      </c>
      <c r="AD167" s="5">
        <f>AVERAGE(CPI_Inflation_Clean[[#This Row],[Housing Clean]:[Household goods and services]])</f>
        <v>135.85000000000002</v>
      </c>
      <c r="AE167" s="1">
        <v>133</v>
      </c>
      <c r="AF167" s="5">
        <f>AVERAGE(CPI_Inflation_Clean[[#This Row],[Health]])</f>
        <v>133</v>
      </c>
      <c r="AG167" s="1">
        <v>120.3</v>
      </c>
      <c r="AH167" s="5">
        <f>SUM(CPI_Inflation_Clean[[#This Row],[Transport and communication]])</f>
        <v>120.3</v>
      </c>
      <c r="AI167" s="1">
        <v>140.19999999999999</v>
      </c>
      <c r="AJ167" s="5">
        <f>SUM(CPI_Inflation_Clean[[#This Row],[Education]])</f>
        <v>140.19999999999999</v>
      </c>
      <c r="AK167" s="1">
        <v>149</v>
      </c>
      <c r="AL167" s="1">
        <v>125.4</v>
      </c>
      <c r="AM167" s="5">
        <f t="shared" si="16"/>
        <v>274.39999999999998</v>
      </c>
      <c r="AN167" s="1">
        <v>131.5</v>
      </c>
      <c r="AO167" s="1">
        <v>129.69999999999999</v>
      </c>
      <c r="AP167" s="5">
        <f t="shared" si="17"/>
        <v>130.6</v>
      </c>
      <c r="AQ167" s="1">
        <v>137.80000000000001</v>
      </c>
    </row>
    <row r="168" spans="1:43">
      <c r="A168" s="1" t="s">
        <v>32</v>
      </c>
      <c r="B168" s="1">
        <v>2017</v>
      </c>
      <c r="C168" s="1" t="s">
        <v>40</v>
      </c>
      <c r="D168" s="1" t="str">
        <f t="shared" si="12"/>
        <v>2017 August</v>
      </c>
      <c r="E168" s="1">
        <v>133.19999999999999</v>
      </c>
      <c r="F168" s="1">
        <v>143.9</v>
      </c>
      <c r="G168" s="1">
        <v>128.30000000000001</v>
      </c>
      <c r="H168" s="1">
        <v>138.30000000000001</v>
      </c>
      <c r="I168" s="1">
        <v>114.1</v>
      </c>
      <c r="J168" s="1">
        <v>142.69999999999999</v>
      </c>
      <c r="K168" s="1">
        <v>179.8</v>
      </c>
      <c r="L168" s="1">
        <v>123.5</v>
      </c>
      <c r="M168" s="1">
        <v>122.1</v>
      </c>
      <c r="N168" s="1">
        <v>137.5</v>
      </c>
      <c r="O168" s="1">
        <v>124.6</v>
      </c>
      <c r="P168" s="1">
        <v>144.5</v>
      </c>
      <c r="Q168" s="1">
        <v>140.5</v>
      </c>
      <c r="R168" s="5">
        <f t="shared" si="13"/>
        <v>1772.9999999999998</v>
      </c>
      <c r="S168" s="5">
        <f>AVERAGE(CPI_Inflation_Clean[[#This Row],[Cereals and products]:[Food and beverages]])</f>
        <v>136.38461538461536</v>
      </c>
      <c r="T168" s="1">
        <v>132.69999999999999</v>
      </c>
      <c r="U168" s="1">
        <v>124.3</v>
      </c>
      <c r="V168" s="1">
        <v>131.4</v>
      </c>
      <c r="W168" s="5">
        <f t="shared" si="14"/>
        <v>388.4</v>
      </c>
      <c r="X168">
        <v>134.4</v>
      </c>
      <c r="Y168" s="1">
        <v>118.9</v>
      </c>
      <c r="Z168" s="5">
        <f>SUM(CPI_Inflation_Clean[[#This Row],[Fuel and light]])</f>
        <v>118.9</v>
      </c>
      <c r="AA168" s="1">
        <f>IF(CPI_Inflation_Clean[[#This Row],[Housing]]="",X169,CPI_Inflation_Clean[[#This Row],[Housing]])</f>
        <v>134.4</v>
      </c>
      <c r="AB168" s="1">
        <v>127.7</v>
      </c>
      <c r="AC168" s="5">
        <f t="shared" si="15"/>
        <v>262.10000000000002</v>
      </c>
      <c r="AD168" s="5">
        <f>AVERAGE(CPI_Inflation_Clean[[#This Row],[Housing Clean]:[Household goods and services]])</f>
        <v>131.05000000000001</v>
      </c>
      <c r="AE168" s="1">
        <v>125.7</v>
      </c>
      <c r="AF168" s="5">
        <f>AVERAGE(CPI_Inflation_Clean[[#This Row],[Health]])</f>
        <v>125.7</v>
      </c>
      <c r="AG168" s="1">
        <v>114.6</v>
      </c>
      <c r="AH168" s="5">
        <f>SUM(CPI_Inflation_Clean[[#This Row],[Transport and communication]])</f>
        <v>114.6</v>
      </c>
      <c r="AI168" s="1">
        <v>135.69999999999999</v>
      </c>
      <c r="AJ168" s="5">
        <f>SUM(CPI_Inflation_Clean[[#This Row],[Education]])</f>
        <v>135.69999999999999</v>
      </c>
      <c r="AK168" s="1">
        <v>152.1</v>
      </c>
      <c r="AL168" s="1">
        <v>123.3</v>
      </c>
      <c r="AM168" s="5">
        <f t="shared" si="16"/>
        <v>275.39999999999998</v>
      </c>
      <c r="AN168" s="1">
        <v>124.1</v>
      </c>
      <c r="AO168" s="1">
        <v>123.8</v>
      </c>
      <c r="AP168" s="5">
        <f t="shared" si="17"/>
        <v>123.94999999999999</v>
      </c>
      <c r="AQ168" s="1">
        <v>132.69999999999999</v>
      </c>
    </row>
    <row r="169" spans="1:43">
      <c r="A169" s="1" t="s">
        <v>33</v>
      </c>
      <c r="B169" s="1">
        <v>2017</v>
      </c>
      <c r="C169" s="1" t="s">
        <v>40</v>
      </c>
      <c r="D169" s="1" t="str">
        <f t="shared" si="12"/>
        <v>2017 August</v>
      </c>
      <c r="E169" s="1">
        <v>134.30000000000001</v>
      </c>
      <c r="F169" s="1">
        <v>143.4</v>
      </c>
      <c r="G169" s="1">
        <v>129.30000000000001</v>
      </c>
      <c r="H169" s="1">
        <v>139</v>
      </c>
      <c r="I169" s="1">
        <v>118.1</v>
      </c>
      <c r="J169" s="1">
        <v>145.5</v>
      </c>
      <c r="K169" s="1">
        <v>168.6</v>
      </c>
      <c r="L169" s="1">
        <v>132.69999999999999</v>
      </c>
      <c r="M169" s="1">
        <v>121.2</v>
      </c>
      <c r="N169" s="1">
        <v>135.6</v>
      </c>
      <c r="O169" s="1">
        <v>128.69999999999999</v>
      </c>
      <c r="P169" s="1">
        <v>146.80000000000001</v>
      </c>
      <c r="Q169" s="1">
        <v>140.6</v>
      </c>
      <c r="R169" s="5">
        <f t="shared" si="13"/>
        <v>1783.8</v>
      </c>
      <c r="S169" s="5">
        <f>AVERAGE(CPI_Inflation_Clean[[#This Row],[Cereals and products]:[Food and beverages]])</f>
        <v>137.21538461538461</v>
      </c>
      <c r="T169" s="1">
        <v>140.30000000000001</v>
      </c>
      <c r="U169" s="1">
        <v>133</v>
      </c>
      <c r="V169" s="1">
        <v>139.30000000000001</v>
      </c>
      <c r="W169" s="5">
        <f t="shared" si="14"/>
        <v>412.6</v>
      </c>
      <c r="X169">
        <v>134.4</v>
      </c>
      <c r="Y169" s="1">
        <v>129.80000000000001</v>
      </c>
      <c r="Z169" s="5">
        <f>SUM(CPI_Inflation_Clean[[#This Row],[Fuel and light]])</f>
        <v>129.80000000000001</v>
      </c>
      <c r="AA169" s="1">
        <f>IF(CPI_Inflation_Clean[[#This Row],[Housing]]="",X170,CPI_Inflation_Clean[[#This Row],[Housing]])</f>
        <v>134.4</v>
      </c>
      <c r="AB169" s="1">
        <v>132.80000000000001</v>
      </c>
      <c r="AC169" s="5">
        <f t="shared" si="15"/>
        <v>267.20000000000005</v>
      </c>
      <c r="AD169" s="5">
        <f>AVERAGE(CPI_Inflation_Clean[[#This Row],[Housing Clean]:[Household goods and services]])</f>
        <v>133.60000000000002</v>
      </c>
      <c r="AE169" s="1">
        <v>130.19999999999999</v>
      </c>
      <c r="AF169" s="5">
        <f>AVERAGE(CPI_Inflation_Clean[[#This Row],[Health]])</f>
        <v>130.19999999999999</v>
      </c>
      <c r="AG169" s="1">
        <v>117.3</v>
      </c>
      <c r="AH169" s="5">
        <f>SUM(CPI_Inflation_Clean[[#This Row],[Transport and communication]])</f>
        <v>117.3</v>
      </c>
      <c r="AI169" s="1">
        <v>137.6</v>
      </c>
      <c r="AJ169" s="5">
        <f>SUM(CPI_Inflation_Clean[[#This Row],[Education]])</f>
        <v>137.6</v>
      </c>
      <c r="AK169" s="1">
        <v>149.80000000000001</v>
      </c>
      <c r="AL169" s="1">
        <v>124.5</v>
      </c>
      <c r="AM169" s="5">
        <f t="shared" si="16"/>
        <v>274.3</v>
      </c>
      <c r="AN169" s="1">
        <v>127.3</v>
      </c>
      <c r="AO169" s="1">
        <v>126.8</v>
      </c>
      <c r="AP169" s="5">
        <f t="shared" si="17"/>
        <v>127.05</v>
      </c>
      <c r="AQ169" s="1">
        <v>135.4</v>
      </c>
    </row>
    <row r="170" spans="1:43">
      <c r="A170" s="1" t="s">
        <v>30</v>
      </c>
      <c r="B170" s="1">
        <v>2017</v>
      </c>
      <c r="C170" s="1" t="s">
        <v>41</v>
      </c>
      <c r="D170" s="1" t="str">
        <f t="shared" si="12"/>
        <v>2017 September</v>
      </c>
      <c r="E170" s="1">
        <v>135.19999999999999</v>
      </c>
      <c r="F170" s="1">
        <v>142</v>
      </c>
      <c r="G170" s="1">
        <v>130.5</v>
      </c>
      <c r="H170" s="1">
        <v>140.19999999999999</v>
      </c>
      <c r="I170" s="1">
        <v>120.7</v>
      </c>
      <c r="J170" s="1">
        <v>147.80000000000001</v>
      </c>
      <c r="K170" s="1">
        <v>154.5</v>
      </c>
      <c r="L170" s="1">
        <v>137.1</v>
      </c>
      <c r="M170" s="1">
        <v>121</v>
      </c>
      <c r="N170" s="1">
        <v>134.69999999999999</v>
      </c>
      <c r="O170" s="1">
        <v>131.69999999999999</v>
      </c>
      <c r="P170" s="1">
        <v>149.30000000000001</v>
      </c>
      <c r="Q170" s="1">
        <v>139.6</v>
      </c>
      <c r="R170" s="5">
        <f t="shared" si="13"/>
        <v>1784.3</v>
      </c>
      <c r="S170" s="5">
        <f>AVERAGE(CPI_Inflation_Clean[[#This Row],[Cereals and products]:[Food and beverages]])</f>
        <v>137.25384615384615</v>
      </c>
      <c r="T170" s="1">
        <v>146.1</v>
      </c>
      <c r="U170" s="1">
        <v>139.69999999999999</v>
      </c>
      <c r="V170" s="1">
        <v>145.19999999999999</v>
      </c>
      <c r="W170" s="5">
        <f t="shared" si="14"/>
        <v>430.99999999999994</v>
      </c>
      <c r="Y170" s="1">
        <v>137.4</v>
      </c>
      <c r="Z170" s="5">
        <f>SUM(CPI_Inflation_Clean[[#This Row],[Fuel and light]])</f>
        <v>137.4</v>
      </c>
      <c r="AA170" s="1">
        <f>IF(CPI_Inflation_Clean[[#This Row],[Housing]]="",X171,CPI_Inflation_Clean[[#This Row],[Housing]])</f>
        <v>135.69999999999999</v>
      </c>
      <c r="AB170" s="1">
        <v>137.9</v>
      </c>
      <c r="AC170" s="5">
        <f t="shared" si="15"/>
        <v>273.60000000000002</v>
      </c>
      <c r="AD170" s="5">
        <f>AVERAGE(CPI_Inflation_Clean[[#This Row],[Housing Clean]:[Household goods and services]])</f>
        <v>136.80000000000001</v>
      </c>
      <c r="AE170" s="1">
        <v>133.4</v>
      </c>
      <c r="AF170" s="5">
        <f>AVERAGE(CPI_Inflation_Clean[[#This Row],[Health]])</f>
        <v>133.4</v>
      </c>
      <c r="AG170" s="1">
        <v>121.2</v>
      </c>
      <c r="AH170" s="5">
        <f>SUM(CPI_Inflation_Clean[[#This Row],[Transport and communication]])</f>
        <v>121.2</v>
      </c>
      <c r="AI170" s="1">
        <v>139.6</v>
      </c>
      <c r="AJ170" s="5">
        <f>SUM(CPI_Inflation_Clean[[#This Row],[Education]])</f>
        <v>139.6</v>
      </c>
      <c r="AK170" s="1">
        <v>149.80000000000001</v>
      </c>
      <c r="AL170" s="1">
        <v>126.7</v>
      </c>
      <c r="AM170" s="5">
        <f t="shared" si="16"/>
        <v>276.5</v>
      </c>
      <c r="AN170" s="1">
        <v>132.30000000000001</v>
      </c>
      <c r="AO170" s="1">
        <v>130.30000000000001</v>
      </c>
      <c r="AP170" s="5">
        <f t="shared" si="17"/>
        <v>131.30000000000001</v>
      </c>
      <c r="AQ170" s="1">
        <v>137.6</v>
      </c>
    </row>
    <row r="171" spans="1:43">
      <c r="A171" s="1" t="s">
        <v>32</v>
      </c>
      <c r="B171" s="1">
        <v>2017</v>
      </c>
      <c r="C171" s="1" t="s">
        <v>41</v>
      </c>
      <c r="D171" s="1" t="str">
        <f t="shared" si="12"/>
        <v>2017 September</v>
      </c>
      <c r="E171" s="1">
        <v>133.6</v>
      </c>
      <c r="F171" s="1">
        <v>143</v>
      </c>
      <c r="G171" s="1">
        <v>129.69999999999999</v>
      </c>
      <c r="H171" s="1">
        <v>138.69999999999999</v>
      </c>
      <c r="I171" s="1">
        <v>114.5</v>
      </c>
      <c r="J171" s="1">
        <v>137.5</v>
      </c>
      <c r="K171" s="1">
        <v>160.69999999999999</v>
      </c>
      <c r="L171" s="1">
        <v>124.5</v>
      </c>
      <c r="M171" s="1">
        <v>122.4</v>
      </c>
      <c r="N171" s="1">
        <v>137.30000000000001</v>
      </c>
      <c r="O171" s="1">
        <v>124.8</v>
      </c>
      <c r="P171" s="1">
        <v>145</v>
      </c>
      <c r="Q171" s="1">
        <v>138</v>
      </c>
      <c r="R171" s="5">
        <f t="shared" si="13"/>
        <v>1749.7</v>
      </c>
      <c r="S171" s="5">
        <f>AVERAGE(CPI_Inflation_Clean[[#This Row],[Cereals and products]:[Food and beverages]])</f>
        <v>134.59230769230768</v>
      </c>
      <c r="T171" s="1">
        <v>133.30000000000001</v>
      </c>
      <c r="U171" s="1">
        <v>124.6</v>
      </c>
      <c r="V171" s="1">
        <v>132</v>
      </c>
      <c r="W171" s="5">
        <f t="shared" si="14"/>
        <v>389.9</v>
      </c>
      <c r="X171">
        <v>135.69999999999999</v>
      </c>
      <c r="Y171" s="1">
        <v>120.6</v>
      </c>
      <c r="Z171" s="5">
        <f>SUM(CPI_Inflation_Clean[[#This Row],[Fuel and light]])</f>
        <v>120.6</v>
      </c>
      <c r="AA171" s="1">
        <f>IF(CPI_Inflation_Clean[[#This Row],[Housing]]="",X172,CPI_Inflation_Clean[[#This Row],[Housing]])</f>
        <v>135.69999999999999</v>
      </c>
      <c r="AB171" s="1">
        <v>128.1</v>
      </c>
      <c r="AC171" s="5">
        <f t="shared" si="15"/>
        <v>263.79999999999995</v>
      </c>
      <c r="AD171" s="5">
        <f>AVERAGE(CPI_Inflation_Clean[[#This Row],[Housing Clean]:[Household goods and services]])</f>
        <v>131.89999999999998</v>
      </c>
      <c r="AE171" s="1">
        <v>126.1</v>
      </c>
      <c r="AF171" s="5">
        <f>AVERAGE(CPI_Inflation_Clean[[#This Row],[Health]])</f>
        <v>126.1</v>
      </c>
      <c r="AG171" s="1">
        <v>115.7</v>
      </c>
      <c r="AH171" s="5">
        <f>SUM(CPI_Inflation_Clean[[#This Row],[Transport and communication]])</f>
        <v>115.7</v>
      </c>
      <c r="AI171" s="1">
        <v>135.9</v>
      </c>
      <c r="AJ171" s="5">
        <f>SUM(CPI_Inflation_Clean[[#This Row],[Education]])</f>
        <v>135.9</v>
      </c>
      <c r="AK171" s="1">
        <v>153.6</v>
      </c>
      <c r="AL171" s="1">
        <v>124.4</v>
      </c>
      <c r="AM171" s="5">
        <f t="shared" si="16"/>
        <v>278</v>
      </c>
      <c r="AN171" s="1">
        <v>124.5</v>
      </c>
      <c r="AO171" s="1">
        <v>124.5</v>
      </c>
      <c r="AP171" s="5">
        <f t="shared" si="17"/>
        <v>124.5</v>
      </c>
      <c r="AQ171" s="1">
        <v>132.4</v>
      </c>
    </row>
    <row r="172" spans="1:43">
      <c r="A172" s="1" t="s">
        <v>33</v>
      </c>
      <c r="B172" s="1">
        <v>2017</v>
      </c>
      <c r="C172" s="1" t="s">
        <v>41</v>
      </c>
      <c r="D172" s="1" t="str">
        <f t="shared" si="12"/>
        <v>2017 September</v>
      </c>
      <c r="E172" s="1">
        <v>134.69999999999999</v>
      </c>
      <c r="F172" s="1">
        <v>142.4</v>
      </c>
      <c r="G172" s="1">
        <v>130.19999999999999</v>
      </c>
      <c r="H172" s="1">
        <v>139.6</v>
      </c>
      <c r="I172" s="1">
        <v>118.4</v>
      </c>
      <c r="J172" s="1">
        <v>143</v>
      </c>
      <c r="K172" s="1">
        <v>156.6</v>
      </c>
      <c r="L172" s="1">
        <v>132.9</v>
      </c>
      <c r="M172" s="1">
        <v>121.5</v>
      </c>
      <c r="N172" s="1">
        <v>135.6</v>
      </c>
      <c r="O172" s="1">
        <v>128.80000000000001</v>
      </c>
      <c r="P172" s="1">
        <v>147.30000000000001</v>
      </c>
      <c r="Q172" s="1">
        <v>139</v>
      </c>
      <c r="R172" s="5">
        <f t="shared" si="13"/>
        <v>1769.9999999999998</v>
      </c>
      <c r="S172" s="5">
        <f>AVERAGE(CPI_Inflation_Clean[[#This Row],[Cereals and products]:[Food and beverages]])</f>
        <v>136.15384615384613</v>
      </c>
      <c r="T172" s="1">
        <v>141.1</v>
      </c>
      <c r="U172" s="1">
        <v>133.4</v>
      </c>
      <c r="V172" s="1">
        <v>140</v>
      </c>
      <c r="W172" s="5">
        <f t="shared" si="14"/>
        <v>414.5</v>
      </c>
      <c r="X172">
        <v>135.69999999999999</v>
      </c>
      <c r="Y172" s="1">
        <v>131</v>
      </c>
      <c r="Z172" s="5">
        <f>SUM(CPI_Inflation_Clean[[#This Row],[Fuel and light]])</f>
        <v>131</v>
      </c>
      <c r="AA172" s="1">
        <f>IF(CPI_Inflation_Clean[[#This Row],[Housing]]="",X173,CPI_Inflation_Clean[[#This Row],[Housing]])</f>
        <v>135.69999999999999</v>
      </c>
      <c r="AB172" s="1">
        <v>133.30000000000001</v>
      </c>
      <c r="AC172" s="5">
        <f t="shared" si="15"/>
        <v>269</v>
      </c>
      <c r="AD172" s="5">
        <f>AVERAGE(CPI_Inflation_Clean[[#This Row],[Housing Clean]:[Household goods and services]])</f>
        <v>134.5</v>
      </c>
      <c r="AE172" s="1">
        <v>130.6</v>
      </c>
      <c r="AF172" s="5">
        <f>AVERAGE(CPI_Inflation_Clean[[#This Row],[Health]])</f>
        <v>130.6</v>
      </c>
      <c r="AG172" s="1">
        <v>118.3</v>
      </c>
      <c r="AH172" s="5">
        <f>SUM(CPI_Inflation_Clean[[#This Row],[Transport and communication]])</f>
        <v>118.3</v>
      </c>
      <c r="AI172" s="1">
        <v>137.4</v>
      </c>
      <c r="AJ172" s="5">
        <f>SUM(CPI_Inflation_Clean[[#This Row],[Education]])</f>
        <v>137.4</v>
      </c>
      <c r="AK172" s="1">
        <v>150.80000000000001</v>
      </c>
      <c r="AL172" s="1">
        <v>125.7</v>
      </c>
      <c r="AM172" s="5">
        <f t="shared" si="16"/>
        <v>276.5</v>
      </c>
      <c r="AN172" s="1">
        <v>127.9</v>
      </c>
      <c r="AO172" s="1">
        <v>127.5</v>
      </c>
      <c r="AP172" s="5">
        <f t="shared" si="17"/>
        <v>127.7</v>
      </c>
      <c r="AQ172" s="1">
        <v>135.19999999999999</v>
      </c>
    </row>
    <row r="173" spans="1:43">
      <c r="A173" s="1" t="s">
        <v>30</v>
      </c>
      <c r="B173" s="1">
        <v>2017</v>
      </c>
      <c r="C173" s="1" t="s">
        <v>42</v>
      </c>
      <c r="D173" s="1" t="str">
        <f t="shared" si="12"/>
        <v>2017 October</v>
      </c>
      <c r="E173" s="1">
        <v>135.9</v>
      </c>
      <c r="F173" s="1">
        <v>141.9</v>
      </c>
      <c r="G173" s="1">
        <v>131</v>
      </c>
      <c r="H173" s="1">
        <v>141.5</v>
      </c>
      <c r="I173" s="1">
        <v>121.4</v>
      </c>
      <c r="J173" s="1">
        <v>146.69999999999999</v>
      </c>
      <c r="K173" s="1">
        <v>157.1</v>
      </c>
      <c r="L173" s="1">
        <v>136.4</v>
      </c>
      <c r="M173" s="1">
        <v>121.4</v>
      </c>
      <c r="N173" s="1">
        <v>135.6</v>
      </c>
      <c r="O173" s="1">
        <v>131.30000000000001</v>
      </c>
      <c r="P173" s="1">
        <v>150.30000000000001</v>
      </c>
      <c r="Q173" s="1">
        <v>140.4</v>
      </c>
      <c r="R173" s="5">
        <f t="shared" si="13"/>
        <v>1790.8999999999999</v>
      </c>
      <c r="S173" s="5">
        <f>AVERAGE(CPI_Inflation_Clean[[#This Row],[Cereals and products]:[Food and beverages]])</f>
        <v>137.76153846153846</v>
      </c>
      <c r="T173" s="1">
        <v>147.19999999999999</v>
      </c>
      <c r="U173" s="1">
        <v>140.6</v>
      </c>
      <c r="V173" s="1">
        <v>146.19999999999999</v>
      </c>
      <c r="W173" s="5">
        <f t="shared" si="14"/>
        <v>433.99999999999994</v>
      </c>
      <c r="Y173" s="1">
        <v>138.1</v>
      </c>
      <c r="Z173" s="5">
        <f>SUM(CPI_Inflation_Clean[[#This Row],[Fuel and light]])</f>
        <v>138.1</v>
      </c>
      <c r="AA173" s="1">
        <f>IF(CPI_Inflation_Clean[[#This Row],[Housing]]="",X174,CPI_Inflation_Clean[[#This Row],[Housing]])</f>
        <v>137.30000000000001</v>
      </c>
      <c r="AB173" s="1">
        <v>138.4</v>
      </c>
      <c r="AC173" s="5">
        <f t="shared" si="15"/>
        <v>275.70000000000005</v>
      </c>
      <c r="AD173" s="5">
        <f>AVERAGE(CPI_Inflation_Clean[[#This Row],[Housing Clean]:[Household goods and services]])</f>
        <v>137.85000000000002</v>
      </c>
      <c r="AE173" s="1">
        <v>134.19999999999999</v>
      </c>
      <c r="AF173" s="5">
        <f>AVERAGE(CPI_Inflation_Clean[[#This Row],[Health]])</f>
        <v>134.19999999999999</v>
      </c>
      <c r="AG173" s="1">
        <v>121</v>
      </c>
      <c r="AH173" s="5">
        <f>SUM(CPI_Inflation_Clean[[#This Row],[Transport and communication]])</f>
        <v>121</v>
      </c>
      <c r="AI173" s="1">
        <v>140.1</v>
      </c>
      <c r="AJ173" s="5">
        <f>SUM(CPI_Inflation_Clean[[#This Row],[Education]])</f>
        <v>140.1</v>
      </c>
      <c r="AK173" s="1">
        <v>150.5</v>
      </c>
      <c r="AL173" s="1">
        <v>127.4</v>
      </c>
      <c r="AM173" s="5">
        <f t="shared" si="16"/>
        <v>277.89999999999998</v>
      </c>
      <c r="AN173" s="1">
        <v>133</v>
      </c>
      <c r="AO173" s="1">
        <v>130.69999999999999</v>
      </c>
      <c r="AP173" s="5">
        <f t="shared" si="17"/>
        <v>131.85</v>
      </c>
      <c r="AQ173" s="1">
        <v>138.30000000000001</v>
      </c>
    </row>
    <row r="174" spans="1:43">
      <c r="A174" s="1" t="s">
        <v>32</v>
      </c>
      <c r="B174" s="1">
        <v>2017</v>
      </c>
      <c r="C174" s="1" t="s">
        <v>42</v>
      </c>
      <c r="D174" s="1" t="str">
        <f t="shared" si="12"/>
        <v>2017 October</v>
      </c>
      <c r="E174" s="1">
        <v>133.9</v>
      </c>
      <c r="F174" s="1">
        <v>142.80000000000001</v>
      </c>
      <c r="G174" s="1">
        <v>131.4</v>
      </c>
      <c r="H174" s="1">
        <v>139.1</v>
      </c>
      <c r="I174" s="1">
        <v>114.9</v>
      </c>
      <c r="J174" s="1">
        <v>135.6</v>
      </c>
      <c r="K174" s="1">
        <v>173.2</v>
      </c>
      <c r="L174" s="1">
        <v>124.1</v>
      </c>
      <c r="M174" s="1">
        <v>122.6</v>
      </c>
      <c r="N174" s="1">
        <v>137.80000000000001</v>
      </c>
      <c r="O174" s="1">
        <v>125.1</v>
      </c>
      <c r="P174" s="1">
        <v>145.5</v>
      </c>
      <c r="Q174" s="1">
        <v>139.69999999999999</v>
      </c>
      <c r="R174" s="5">
        <f t="shared" si="13"/>
        <v>1765.6999999999998</v>
      </c>
      <c r="S174" s="5">
        <f>AVERAGE(CPI_Inflation_Clean[[#This Row],[Cereals and products]:[Food and beverages]])</f>
        <v>135.82307692307691</v>
      </c>
      <c r="T174" s="1">
        <v>134</v>
      </c>
      <c r="U174" s="1">
        <v>124.9</v>
      </c>
      <c r="V174" s="1">
        <v>132.6</v>
      </c>
      <c r="W174" s="5">
        <f t="shared" si="14"/>
        <v>391.5</v>
      </c>
      <c r="X174">
        <v>137.30000000000001</v>
      </c>
      <c r="Y174" s="1">
        <v>122.6</v>
      </c>
      <c r="Z174" s="5">
        <f>SUM(CPI_Inflation_Clean[[#This Row],[Fuel and light]])</f>
        <v>122.6</v>
      </c>
      <c r="AA174" s="1">
        <f>IF(CPI_Inflation_Clean[[#This Row],[Housing]]="",X175,CPI_Inflation_Clean[[#This Row],[Housing]])</f>
        <v>137.30000000000001</v>
      </c>
      <c r="AB174" s="1">
        <v>128.30000000000001</v>
      </c>
      <c r="AC174" s="5">
        <f t="shared" si="15"/>
        <v>265.60000000000002</v>
      </c>
      <c r="AD174" s="5">
        <f>AVERAGE(CPI_Inflation_Clean[[#This Row],[Housing Clean]:[Household goods and services]])</f>
        <v>132.80000000000001</v>
      </c>
      <c r="AE174" s="1">
        <v>126.6</v>
      </c>
      <c r="AF174" s="5">
        <f>AVERAGE(CPI_Inflation_Clean[[#This Row],[Health]])</f>
        <v>126.6</v>
      </c>
      <c r="AG174" s="1">
        <v>115</v>
      </c>
      <c r="AH174" s="5">
        <f>SUM(CPI_Inflation_Clean[[#This Row],[Transport and communication]])</f>
        <v>115</v>
      </c>
      <c r="AI174" s="1">
        <v>136.30000000000001</v>
      </c>
      <c r="AJ174" s="5">
        <f>SUM(CPI_Inflation_Clean[[#This Row],[Education]])</f>
        <v>136.30000000000001</v>
      </c>
      <c r="AK174" s="1">
        <v>154.6</v>
      </c>
      <c r="AL174" s="1">
        <v>124.6</v>
      </c>
      <c r="AM174" s="5">
        <f t="shared" si="16"/>
        <v>279.2</v>
      </c>
      <c r="AN174" s="1">
        <v>124.8</v>
      </c>
      <c r="AO174" s="1">
        <v>124.5</v>
      </c>
      <c r="AP174" s="5">
        <f t="shared" si="17"/>
        <v>124.65</v>
      </c>
      <c r="AQ174" s="1">
        <v>133.5</v>
      </c>
    </row>
    <row r="175" spans="1:43">
      <c r="A175" s="1" t="s">
        <v>33</v>
      </c>
      <c r="B175" s="1">
        <v>2017</v>
      </c>
      <c r="C175" s="1" t="s">
        <v>42</v>
      </c>
      <c r="D175" s="1" t="str">
        <f t="shared" si="12"/>
        <v>2017 October</v>
      </c>
      <c r="E175" s="1">
        <v>135.30000000000001</v>
      </c>
      <c r="F175" s="1">
        <v>142.19999999999999</v>
      </c>
      <c r="G175" s="1">
        <v>131.19999999999999</v>
      </c>
      <c r="H175" s="1">
        <v>140.6</v>
      </c>
      <c r="I175" s="1">
        <v>119</v>
      </c>
      <c r="J175" s="1">
        <v>141.5</v>
      </c>
      <c r="K175" s="1">
        <v>162.6</v>
      </c>
      <c r="L175" s="1">
        <v>132.30000000000001</v>
      </c>
      <c r="M175" s="1">
        <v>121.8</v>
      </c>
      <c r="N175" s="1">
        <v>136.30000000000001</v>
      </c>
      <c r="O175" s="1">
        <v>128.69999999999999</v>
      </c>
      <c r="P175" s="1">
        <v>148.1</v>
      </c>
      <c r="Q175" s="1">
        <v>140.1</v>
      </c>
      <c r="R175" s="5">
        <f t="shared" si="13"/>
        <v>1779.6999999999998</v>
      </c>
      <c r="S175" s="5">
        <f>AVERAGE(CPI_Inflation_Clean[[#This Row],[Cereals and products]:[Food and beverages]])</f>
        <v>136.89999999999998</v>
      </c>
      <c r="T175" s="1">
        <v>142</v>
      </c>
      <c r="U175" s="1">
        <v>134.1</v>
      </c>
      <c r="V175" s="1">
        <v>140.80000000000001</v>
      </c>
      <c r="W175" s="5">
        <f t="shared" si="14"/>
        <v>416.90000000000003</v>
      </c>
      <c r="X175">
        <v>137.30000000000001</v>
      </c>
      <c r="Y175" s="1">
        <v>132.19999999999999</v>
      </c>
      <c r="Z175" s="5">
        <f>SUM(CPI_Inflation_Clean[[#This Row],[Fuel and light]])</f>
        <v>132.19999999999999</v>
      </c>
      <c r="AA175" s="1">
        <f>IF(CPI_Inflation_Clean[[#This Row],[Housing]]="",X176,CPI_Inflation_Clean[[#This Row],[Housing]])</f>
        <v>137.30000000000001</v>
      </c>
      <c r="AB175" s="1">
        <v>133.6</v>
      </c>
      <c r="AC175" s="5">
        <f t="shared" si="15"/>
        <v>270.89999999999998</v>
      </c>
      <c r="AD175" s="5">
        <f>AVERAGE(CPI_Inflation_Clean[[#This Row],[Housing Clean]:[Household goods and services]])</f>
        <v>135.44999999999999</v>
      </c>
      <c r="AE175" s="1">
        <v>131.30000000000001</v>
      </c>
      <c r="AF175" s="5">
        <f>AVERAGE(CPI_Inflation_Clean[[#This Row],[Health]])</f>
        <v>131.30000000000001</v>
      </c>
      <c r="AG175" s="1">
        <v>117.8</v>
      </c>
      <c r="AH175" s="5">
        <f>SUM(CPI_Inflation_Clean[[#This Row],[Transport and communication]])</f>
        <v>117.8</v>
      </c>
      <c r="AI175" s="1">
        <v>137.9</v>
      </c>
      <c r="AJ175" s="5">
        <f>SUM(CPI_Inflation_Clean[[#This Row],[Education]])</f>
        <v>137.9</v>
      </c>
      <c r="AK175" s="1">
        <v>151.6</v>
      </c>
      <c r="AL175" s="1">
        <v>126.2</v>
      </c>
      <c r="AM175" s="5">
        <f t="shared" si="16"/>
        <v>277.8</v>
      </c>
      <c r="AN175" s="1">
        <v>128.4</v>
      </c>
      <c r="AO175" s="1">
        <v>127.7</v>
      </c>
      <c r="AP175" s="5">
        <f t="shared" si="17"/>
        <v>128.05000000000001</v>
      </c>
      <c r="AQ175" s="1">
        <v>136.1</v>
      </c>
    </row>
    <row r="176" spans="1:43">
      <c r="A176" s="1" t="s">
        <v>30</v>
      </c>
      <c r="B176" s="1">
        <v>2017</v>
      </c>
      <c r="C176" s="1" t="s">
        <v>44</v>
      </c>
      <c r="D176" s="1" t="str">
        <f t="shared" si="12"/>
        <v>2017 November</v>
      </c>
      <c r="E176" s="1">
        <v>136.30000000000001</v>
      </c>
      <c r="F176" s="1">
        <v>142.5</v>
      </c>
      <c r="G176" s="1">
        <v>140.5</v>
      </c>
      <c r="H176" s="1">
        <v>141.5</v>
      </c>
      <c r="I176" s="1">
        <v>121.6</v>
      </c>
      <c r="J176" s="1">
        <v>147.30000000000001</v>
      </c>
      <c r="K176" s="1">
        <v>168</v>
      </c>
      <c r="L176" s="1">
        <v>135.80000000000001</v>
      </c>
      <c r="M176" s="1">
        <v>122.5</v>
      </c>
      <c r="N176" s="1">
        <v>136</v>
      </c>
      <c r="O176" s="1">
        <v>131.9</v>
      </c>
      <c r="P176" s="1">
        <v>151.4</v>
      </c>
      <c r="Q176" s="1">
        <v>142.4</v>
      </c>
      <c r="R176" s="5">
        <f t="shared" si="13"/>
        <v>1817.7000000000003</v>
      </c>
      <c r="S176" s="5">
        <f>AVERAGE(CPI_Inflation_Clean[[#This Row],[Cereals and products]:[Food and beverages]])</f>
        <v>139.82307692307694</v>
      </c>
      <c r="T176" s="1">
        <v>148.19999999999999</v>
      </c>
      <c r="U176" s="1">
        <v>141.5</v>
      </c>
      <c r="V176" s="1">
        <v>147.30000000000001</v>
      </c>
      <c r="W176" s="5">
        <f t="shared" si="14"/>
        <v>437</v>
      </c>
      <c r="Y176" s="1">
        <v>141.1</v>
      </c>
      <c r="Z176" s="5">
        <f>SUM(CPI_Inflation_Clean[[#This Row],[Fuel and light]])</f>
        <v>141.1</v>
      </c>
      <c r="AA176" s="1">
        <f>IF(CPI_Inflation_Clean[[#This Row],[Housing]]="",X177,CPI_Inflation_Clean[[#This Row],[Housing]])</f>
        <v>138.6</v>
      </c>
      <c r="AB176" s="1">
        <v>139.4</v>
      </c>
      <c r="AC176" s="5">
        <f t="shared" si="15"/>
        <v>278</v>
      </c>
      <c r="AD176" s="5">
        <f>AVERAGE(CPI_Inflation_Clean[[#This Row],[Housing Clean]:[Household goods and services]])</f>
        <v>139</v>
      </c>
      <c r="AE176" s="1">
        <v>135.80000000000001</v>
      </c>
      <c r="AF176" s="5">
        <f>AVERAGE(CPI_Inflation_Clean[[#This Row],[Health]])</f>
        <v>135.80000000000001</v>
      </c>
      <c r="AG176" s="1">
        <v>121.6</v>
      </c>
      <c r="AH176" s="5">
        <f>SUM(CPI_Inflation_Clean[[#This Row],[Transport and communication]])</f>
        <v>121.6</v>
      </c>
      <c r="AI176" s="1">
        <v>141.5</v>
      </c>
      <c r="AJ176" s="5">
        <f>SUM(CPI_Inflation_Clean[[#This Row],[Education]])</f>
        <v>141.5</v>
      </c>
      <c r="AK176" s="1">
        <v>152.1</v>
      </c>
      <c r="AL176" s="1">
        <v>128.1</v>
      </c>
      <c r="AM176" s="5">
        <f t="shared" si="16"/>
        <v>280.2</v>
      </c>
      <c r="AN176" s="1">
        <v>133.69999999999999</v>
      </c>
      <c r="AO176" s="1">
        <v>131.69999999999999</v>
      </c>
      <c r="AP176" s="5">
        <f t="shared" si="17"/>
        <v>132.69999999999999</v>
      </c>
      <c r="AQ176" s="1">
        <v>140</v>
      </c>
    </row>
    <row r="177" spans="1:43">
      <c r="A177" s="1" t="s">
        <v>32</v>
      </c>
      <c r="B177" s="1">
        <v>2017</v>
      </c>
      <c r="C177" s="1" t="s">
        <v>44</v>
      </c>
      <c r="D177" s="1" t="str">
        <f t="shared" si="12"/>
        <v>2017 November</v>
      </c>
      <c r="E177" s="1">
        <v>134.30000000000001</v>
      </c>
      <c r="F177" s="1">
        <v>142.1</v>
      </c>
      <c r="G177" s="1">
        <v>146.69999999999999</v>
      </c>
      <c r="H177" s="1">
        <v>139.5</v>
      </c>
      <c r="I177" s="1">
        <v>115.2</v>
      </c>
      <c r="J177" s="1">
        <v>136.4</v>
      </c>
      <c r="K177" s="1">
        <v>185.2</v>
      </c>
      <c r="L177" s="1">
        <v>122.2</v>
      </c>
      <c r="M177" s="1">
        <v>123.9</v>
      </c>
      <c r="N177" s="1">
        <v>138.30000000000001</v>
      </c>
      <c r="O177" s="1">
        <v>125.4</v>
      </c>
      <c r="P177" s="1">
        <v>146</v>
      </c>
      <c r="Q177" s="1">
        <v>141.5</v>
      </c>
      <c r="R177" s="5">
        <f t="shared" si="13"/>
        <v>1796.7</v>
      </c>
      <c r="S177" s="5">
        <f>AVERAGE(CPI_Inflation_Clean[[#This Row],[Cereals and products]:[Food and beverages]])</f>
        <v>138.2076923076923</v>
      </c>
      <c r="T177" s="1">
        <v>135</v>
      </c>
      <c r="U177" s="1">
        <v>125.4</v>
      </c>
      <c r="V177" s="1">
        <v>133.5</v>
      </c>
      <c r="W177" s="5">
        <f t="shared" si="14"/>
        <v>393.9</v>
      </c>
      <c r="X177">
        <v>138.6</v>
      </c>
      <c r="Y177" s="1">
        <v>125.7</v>
      </c>
      <c r="Z177" s="5">
        <f>SUM(CPI_Inflation_Clean[[#This Row],[Fuel and light]])</f>
        <v>125.7</v>
      </c>
      <c r="AA177" s="1">
        <f>IF(CPI_Inflation_Clean[[#This Row],[Housing]]="",X178,CPI_Inflation_Clean[[#This Row],[Housing]])</f>
        <v>138.6</v>
      </c>
      <c r="AB177" s="1">
        <v>128.80000000000001</v>
      </c>
      <c r="AC177" s="5">
        <f t="shared" si="15"/>
        <v>267.39999999999998</v>
      </c>
      <c r="AD177" s="5">
        <f>AVERAGE(CPI_Inflation_Clean[[#This Row],[Housing Clean]:[Household goods and services]])</f>
        <v>133.69999999999999</v>
      </c>
      <c r="AE177" s="1">
        <v>127.4</v>
      </c>
      <c r="AF177" s="5">
        <f>AVERAGE(CPI_Inflation_Clean[[#This Row],[Health]])</f>
        <v>127.4</v>
      </c>
      <c r="AG177" s="1">
        <v>115.3</v>
      </c>
      <c r="AH177" s="5">
        <f>SUM(CPI_Inflation_Clean[[#This Row],[Transport and communication]])</f>
        <v>115.3</v>
      </c>
      <c r="AI177" s="1">
        <v>136.6</v>
      </c>
      <c r="AJ177" s="5">
        <f>SUM(CPI_Inflation_Clean[[#This Row],[Education]])</f>
        <v>136.6</v>
      </c>
      <c r="AK177" s="1">
        <v>156.19999999999999</v>
      </c>
      <c r="AL177" s="1">
        <v>124.9</v>
      </c>
      <c r="AM177" s="5">
        <f t="shared" si="16"/>
        <v>281.10000000000002</v>
      </c>
      <c r="AN177" s="1">
        <v>125.1</v>
      </c>
      <c r="AO177" s="1">
        <v>124.9</v>
      </c>
      <c r="AP177" s="5">
        <f t="shared" si="17"/>
        <v>125</v>
      </c>
      <c r="AQ177" s="1">
        <v>134.80000000000001</v>
      </c>
    </row>
    <row r="178" spans="1:43">
      <c r="A178" s="1" t="s">
        <v>33</v>
      </c>
      <c r="B178" s="1">
        <v>2017</v>
      </c>
      <c r="C178" s="1" t="s">
        <v>44</v>
      </c>
      <c r="D178" s="1" t="str">
        <f t="shared" si="12"/>
        <v>2017 November</v>
      </c>
      <c r="E178" s="1">
        <v>135.69999999999999</v>
      </c>
      <c r="F178" s="1">
        <v>142.4</v>
      </c>
      <c r="G178" s="1">
        <v>142.9</v>
      </c>
      <c r="H178" s="1">
        <v>140.80000000000001</v>
      </c>
      <c r="I178" s="1">
        <v>119.2</v>
      </c>
      <c r="J178" s="1">
        <v>142.19999999999999</v>
      </c>
      <c r="K178" s="1">
        <v>173.8</v>
      </c>
      <c r="L178" s="1">
        <v>131.19999999999999</v>
      </c>
      <c r="M178" s="1">
        <v>123</v>
      </c>
      <c r="N178" s="1">
        <v>136.80000000000001</v>
      </c>
      <c r="O178" s="1">
        <v>129.19999999999999</v>
      </c>
      <c r="P178" s="1">
        <v>148.9</v>
      </c>
      <c r="Q178" s="1">
        <v>142.1</v>
      </c>
      <c r="R178" s="5">
        <f t="shared" si="13"/>
        <v>1808.2</v>
      </c>
      <c r="S178" s="5">
        <f>AVERAGE(CPI_Inflation_Clean[[#This Row],[Cereals and products]:[Food and beverages]])</f>
        <v>139.09230769230768</v>
      </c>
      <c r="T178" s="1">
        <v>143</v>
      </c>
      <c r="U178" s="1">
        <v>134.80000000000001</v>
      </c>
      <c r="V178" s="1">
        <v>141.80000000000001</v>
      </c>
      <c r="W178" s="5">
        <f t="shared" si="14"/>
        <v>419.6</v>
      </c>
      <c r="X178">
        <v>138.6</v>
      </c>
      <c r="Y178" s="1">
        <v>135.30000000000001</v>
      </c>
      <c r="Z178" s="5">
        <f>SUM(CPI_Inflation_Clean[[#This Row],[Fuel and light]])</f>
        <v>135.30000000000001</v>
      </c>
      <c r="AA178" s="1">
        <f>IF(CPI_Inflation_Clean[[#This Row],[Housing]]="",X179,CPI_Inflation_Clean[[#This Row],[Housing]])</f>
        <v>138.6</v>
      </c>
      <c r="AB178" s="1">
        <v>134.4</v>
      </c>
      <c r="AC178" s="5">
        <f t="shared" si="15"/>
        <v>273</v>
      </c>
      <c r="AD178" s="5">
        <f>AVERAGE(CPI_Inflation_Clean[[#This Row],[Housing Clean]:[Household goods and services]])</f>
        <v>136.5</v>
      </c>
      <c r="AE178" s="1">
        <v>132.6</v>
      </c>
      <c r="AF178" s="5">
        <f>AVERAGE(CPI_Inflation_Clean[[#This Row],[Health]])</f>
        <v>132.6</v>
      </c>
      <c r="AG178" s="1">
        <v>118.3</v>
      </c>
      <c r="AH178" s="5">
        <f>SUM(CPI_Inflation_Clean[[#This Row],[Transport and communication]])</f>
        <v>118.3</v>
      </c>
      <c r="AI178" s="1">
        <v>138.6</v>
      </c>
      <c r="AJ178" s="5">
        <f>SUM(CPI_Inflation_Clean[[#This Row],[Education]])</f>
        <v>138.6</v>
      </c>
      <c r="AK178" s="1">
        <v>153.19999999999999</v>
      </c>
      <c r="AL178" s="1">
        <v>126.8</v>
      </c>
      <c r="AM178" s="5">
        <f t="shared" si="16"/>
        <v>280</v>
      </c>
      <c r="AN178" s="1">
        <v>128.9</v>
      </c>
      <c r="AO178" s="1">
        <v>128.4</v>
      </c>
      <c r="AP178" s="5">
        <f t="shared" si="17"/>
        <v>128.65</v>
      </c>
      <c r="AQ178" s="1">
        <v>137.6</v>
      </c>
    </row>
    <row r="179" spans="1:43">
      <c r="A179" s="1" t="s">
        <v>30</v>
      </c>
      <c r="B179" s="1">
        <v>2017</v>
      </c>
      <c r="C179" s="1" t="s">
        <v>45</v>
      </c>
      <c r="D179" s="1" t="str">
        <f t="shared" si="12"/>
        <v>2017 December</v>
      </c>
      <c r="E179" s="1">
        <v>136.4</v>
      </c>
      <c r="F179" s="1">
        <v>143.69999999999999</v>
      </c>
      <c r="G179" s="1">
        <v>144.80000000000001</v>
      </c>
      <c r="H179" s="1">
        <v>141.9</v>
      </c>
      <c r="I179" s="1">
        <v>123.1</v>
      </c>
      <c r="J179" s="1">
        <v>147.19999999999999</v>
      </c>
      <c r="K179" s="1">
        <v>161</v>
      </c>
      <c r="L179" s="1">
        <v>133.80000000000001</v>
      </c>
      <c r="M179" s="1">
        <v>121.9</v>
      </c>
      <c r="N179" s="1">
        <v>135.80000000000001</v>
      </c>
      <c r="O179" s="1">
        <v>131.1</v>
      </c>
      <c r="P179" s="1">
        <v>151.4</v>
      </c>
      <c r="Q179" s="1">
        <v>141.5</v>
      </c>
      <c r="R179" s="5">
        <f t="shared" si="13"/>
        <v>1813.6000000000001</v>
      </c>
      <c r="S179" s="5">
        <f>AVERAGE(CPI_Inflation_Clean[[#This Row],[Cereals and products]:[Food and beverages]])</f>
        <v>139.50769230769231</v>
      </c>
      <c r="T179" s="1">
        <v>148</v>
      </c>
      <c r="U179" s="1">
        <v>141.9</v>
      </c>
      <c r="V179" s="1">
        <v>147.19999999999999</v>
      </c>
      <c r="W179" s="5">
        <f t="shared" si="14"/>
        <v>437.09999999999997</v>
      </c>
      <c r="Y179" s="1">
        <v>142.6</v>
      </c>
      <c r="Z179" s="5">
        <f>SUM(CPI_Inflation_Clean[[#This Row],[Fuel and light]])</f>
        <v>142.6</v>
      </c>
      <c r="AA179" s="1">
        <f>IF(CPI_Inflation_Clean[[#This Row],[Housing]]="",X180,CPI_Inflation_Clean[[#This Row],[Housing]])</f>
        <v>139.1</v>
      </c>
      <c r="AB179" s="1">
        <v>139.5</v>
      </c>
      <c r="AC179" s="5">
        <f t="shared" si="15"/>
        <v>278.60000000000002</v>
      </c>
      <c r="AD179" s="5">
        <f>AVERAGE(CPI_Inflation_Clean[[#This Row],[Housing Clean]:[Household goods and services]])</f>
        <v>139.30000000000001</v>
      </c>
      <c r="AE179" s="1">
        <v>136.1</v>
      </c>
      <c r="AF179" s="5">
        <f>AVERAGE(CPI_Inflation_Clean[[#This Row],[Health]])</f>
        <v>136.1</v>
      </c>
      <c r="AG179" s="1">
        <v>122</v>
      </c>
      <c r="AH179" s="5">
        <f>SUM(CPI_Inflation_Clean[[#This Row],[Transport and communication]])</f>
        <v>122</v>
      </c>
      <c r="AI179" s="1">
        <v>141.1</v>
      </c>
      <c r="AJ179" s="5">
        <f>SUM(CPI_Inflation_Clean[[#This Row],[Education]])</f>
        <v>141.1</v>
      </c>
      <c r="AK179" s="1">
        <v>153.19999999999999</v>
      </c>
      <c r="AL179" s="1">
        <v>127.8</v>
      </c>
      <c r="AM179" s="5">
        <f t="shared" si="16"/>
        <v>281</v>
      </c>
      <c r="AN179" s="1">
        <v>133.4</v>
      </c>
      <c r="AO179" s="1">
        <v>131.9</v>
      </c>
      <c r="AP179" s="5">
        <f t="shared" si="17"/>
        <v>132.65</v>
      </c>
      <c r="AQ179" s="1">
        <v>139.80000000000001</v>
      </c>
    </row>
    <row r="180" spans="1:43">
      <c r="A180" s="1" t="s">
        <v>32</v>
      </c>
      <c r="B180" s="1">
        <v>2017</v>
      </c>
      <c r="C180" s="1" t="s">
        <v>45</v>
      </c>
      <c r="D180" s="1" t="str">
        <f t="shared" si="12"/>
        <v>2017 December</v>
      </c>
      <c r="E180" s="1">
        <v>134.4</v>
      </c>
      <c r="F180" s="1">
        <v>142.6</v>
      </c>
      <c r="G180" s="1">
        <v>145.9</v>
      </c>
      <c r="H180" s="1">
        <v>139.5</v>
      </c>
      <c r="I180" s="1">
        <v>115.9</v>
      </c>
      <c r="J180" s="1">
        <v>135</v>
      </c>
      <c r="K180" s="1">
        <v>163.19999999999999</v>
      </c>
      <c r="L180" s="1">
        <v>119.8</v>
      </c>
      <c r="M180" s="1">
        <v>120.7</v>
      </c>
      <c r="N180" s="1">
        <v>139.69999999999999</v>
      </c>
      <c r="O180" s="1">
        <v>125.7</v>
      </c>
      <c r="P180" s="1">
        <v>146.30000000000001</v>
      </c>
      <c r="Q180" s="1">
        <v>138.80000000000001</v>
      </c>
      <c r="R180" s="5">
        <f t="shared" si="13"/>
        <v>1767.5</v>
      </c>
      <c r="S180" s="5">
        <f>AVERAGE(CPI_Inflation_Clean[[#This Row],[Cereals and products]:[Food and beverages]])</f>
        <v>135.96153846153845</v>
      </c>
      <c r="T180" s="1">
        <v>135.6</v>
      </c>
      <c r="U180" s="1">
        <v>125.6</v>
      </c>
      <c r="V180" s="1">
        <v>134</v>
      </c>
      <c r="W180" s="5">
        <f t="shared" si="14"/>
        <v>395.2</v>
      </c>
      <c r="X180">
        <v>139.1</v>
      </c>
      <c r="Y180" s="1">
        <v>126.8</v>
      </c>
      <c r="Z180" s="5">
        <f>SUM(CPI_Inflation_Clean[[#This Row],[Fuel and light]])</f>
        <v>126.8</v>
      </c>
      <c r="AA180" s="1">
        <f>IF(CPI_Inflation_Clean[[#This Row],[Housing]]="",X181,CPI_Inflation_Clean[[#This Row],[Housing]])</f>
        <v>139.1</v>
      </c>
      <c r="AB180" s="1">
        <v>129.30000000000001</v>
      </c>
      <c r="AC180" s="5">
        <f t="shared" si="15"/>
        <v>268.39999999999998</v>
      </c>
      <c r="AD180" s="5">
        <f>AVERAGE(CPI_Inflation_Clean[[#This Row],[Housing Clean]:[Household goods and services]])</f>
        <v>134.19999999999999</v>
      </c>
      <c r="AE180" s="1">
        <v>128.19999999999999</v>
      </c>
      <c r="AF180" s="5">
        <f>AVERAGE(CPI_Inflation_Clean[[#This Row],[Health]])</f>
        <v>128.19999999999999</v>
      </c>
      <c r="AG180" s="1">
        <v>115.3</v>
      </c>
      <c r="AH180" s="5">
        <f>SUM(CPI_Inflation_Clean[[#This Row],[Transport and communication]])</f>
        <v>115.3</v>
      </c>
      <c r="AI180" s="1">
        <v>136.69999999999999</v>
      </c>
      <c r="AJ180" s="5">
        <f>SUM(CPI_Inflation_Clean[[#This Row],[Education]])</f>
        <v>136.69999999999999</v>
      </c>
      <c r="AK180" s="1">
        <v>157</v>
      </c>
      <c r="AL180" s="1">
        <v>124.6</v>
      </c>
      <c r="AM180" s="5">
        <f t="shared" si="16"/>
        <v>281.60000000000002</v>
      </c>
      <c r="AN180" s="1">
        <v>125.6</v>
      </c>
      <c r="AO180" s="1">
        <v>125.1</v>
      </c>
      <c r="AP180" s="5">
        <f t="shared" si="17"/>
        <v>125.35</v>
      </c>
      <c r="AQ180" s="1">
        <v>134.1</v>
      </c>
    </row>
    <row r="181" spans="1:43">
      <c r="A181" s="1" t="s">
        <v>33</v>
      </c>
      <c r="B181" s="1">
        <v>2017</v>
      </c>
      <c r="C181" s="1" t="s">
        <v>45</v>
      </c>
      <c r="D181" s="1" t="str">
        <f t="shared" si="12"/>
        <v>2017 December</v>
      </c>
      <c r="E181" s="1">
        <v>135.80000000000001</v>
      </c>
      <c r="F181" s="1">
        <v>143.30000000000001</v>
      </c>
      <c r="G181" s="1">
        <v>145.19999999999999</v>
      </c>
      <c r="H181" s="1">
        <v>141</v>
      </c>
      <c r="I181" s="1">
        <v>120.5</v>
      </c>
      <c r="J181" s="1">
        <v>141.5</v>
      </c>
      <c r="K181" s="1">
        <v>161.69999999999999</v>
      </c>
      <c r="L181" s="1">
        <v>129.1</v>
      </c>
      <c r="M181" s="1">
        <v>121.5</v>
      </c>
      <c r="N181" s="1">
        <v>137.1</v>
      </c>
      <c r="O181" s="1">
        <v>128.80000000000001</v>
      </c>
      <c r="P181" s="1">
        <v>149</v>
      </c>
      <c r="Q181" s="1">
        <v>140.5</v>
      </c>
      <c r="R181" s="5">
        <f t="shared" si="13"/>
        <v>1794.9999999999998</v>
      </c>
      <c r="S181" s="5">
        <f>AVERAGE(CPI_Inflation_Clean[[#This Row],[Cereals and products]:[Food and beverages]])</f>
        <v>138.07692307692307</v>
      </c>
      <c r="T181" s="1">
        <v>143.1</v>
      </c>
      <c r="U181" s="1">
        <v>135.1</v>
      </c>
      <c r="V181" s="1">
        <v>142</v>
      </c>
      <c r="W181" s="5">
        <f t="shared" si="14"/>
        <v>420.2</v>
      </c>
      <c r="X181">
        <v>139.1</v>
      </c>
      <c r="Y181" s="1">
        <v>136.6</v>
      </c>
      <c r="Z181" s="5">
        <f>SUM(CPI_Inflation_Clean[[#This Row],[Fuel and light]])</f>
        <v>136.6</v>
      </c>
      <c r="AA181" s="1">
        <f>IF(CPI_Inflation_Clean[[#This Row],[Housing]]="",X182,CPI_Inflation_Clean[[#This Row],[Housing]])</f>
        <v>139.1</v>
      </c>
      <c r="AB181" s="1">
        <v>134.69999999999999</v>
      </c>
      <c r="AC181" s="5">
        <f t="shared" si="15"/>
        <v>273.79999999999995</v>
      </c>
      <c r="AD181" s="5">
        <f>AVERAGE(CPI_Inflation_Clean[[#This Row],[Housing Clean]:[Household goods and services]])</f>
        <v>136.89999999999998</v>
      </c>
      <c r="AE181" s="1">
        <v>133.1</v>
      </c>
      <c r="AF181" s="5">
        <f>AVERAGE(CPI_Inflation_Clean[[#This Row],[Health]])</f>
        <v>133.1</v>
      </c>
      <c r="AG181" s="1">
        <v>118.5</v>
      </c>
      <c r="AH181" s="5">
        <f>SUM(CPI_Inflation_Clean[[#This Row],[Transport and communication]])</f>
        <v>118.5</v>
      </c>
      <c r="AI181" s="1">
        <v>138.5</v>
      </c>
      <c r="AJ181" s="5">
        <f>SUM(CPI_Inflation_Clean[[#This Row],[Education]])</f>
        <v>138.5</v>
      </c>
      <c r="AK181" s="1">
        <v>154.19999999999999</v>
      </c>
      <c r="AL181" s="1">
        <v>126.5</v>
      </c>
      <c r="AM181" s="5">
        <f t="shared" si="16"/>
        <v>280.7</v>
      </c>
      <c r="AN181" s="1">
        <v>129</v>
      </c>
      <c r="AO181" s="1">
        <v>128.6</v>
      </c>
      <c r="AP181" s="5">
        <f t="shared" si="17"/>
        <v>128.80000000000001</v>
      </c>
      <c r="AQ181" s="1">
        <v>137.19999999999999</v>
      </c>
    </row>
    <row r="182" spans="1:43">
      <c r="A182" s="1" t="s">
        <v>30</v>
      </c>
      <c r="B182" s="1">
        <v>2018</v>
      </c>
      <c r="C182" s="1" t="s">
        <v>31</v>
      </c>
      <c r="D182" s="1" t="str">
        <f t="shared" si="12"/>
        <v>2018 January</v>
      </c>
      <c r="E182" s="1">
        <v>136.6</v>
      </c>
      <c r="F182" s="1">
        <v>144.4</v>
      </c>
      <c r="G182" s="1">
        <v>143.80000000000001</v>
      </c>
      <c r="H182" s="1">
        <v>142</v>
      </c>
      <c r="I182" s="1">
        <v>123.2</v>
      </c>
      <c r="J182" s="1">
        <v>147.9</v>
      </c>
      <c r="K182" s="1">
        <v>152.1</v>
      </c>
      <c r="L182" s="1">
        <v>131.80000000000001</v>
      </c>
      <c r="M182" s="1">
        <v>119.5</v>
      </c>
      <c r="N182" s="1">
        <v>136</v>
      </c>
      <c r="O182" s="1">
        <v>131.19999999999999</v>
      </c>
      <c r="P182" s="1">
        <v>151.80000000000001</v>
      </c>
      <c r="Q182" s="1">
        <v>140.4</v>
      </c>
      <c r="R182" s="5">
        <f t="shared" si="13"/>
        <v>1800.7</v>
      </c>
      <c r="S182" s="5">
        <f>AVERAGE(CPI_Inflation_Clean[[#This Row],[Cereals and products]:[Food and beverages]])</f>
        <v>138.51538461538462</v>
      </c>
      <c r="T182" s="1">
        <v>148.30000000000001</v>
      </c>
      <c r="U182" s="1">
        <v>142.30000000000001</v>
      </c>
      <c r="V182" s="1">
        <v>147.5</v>
      </c>
      <c r="W182" s="5">
        <f t="shared" si="14"/>
        <v>438.1</v>
      </c>
      <c r="Y182" s="1">
        <v>142.30000000000001</v>
      </c>
      <c r="Z182" s="5">
        <f>SUM(CPI_Inflation_Clean[[#This Row],[Fuel and light]])</f>
        <v>142.30000000000001</v>
      </c>
      <c r="AA182" s="1">
        <f>IF(CPI_Inflation_Clean[[#This Row],[Housing]]="",X183,CPI_Inflation_Clean[[#This Row],[Housing]])</f>
        <v>140.4</v>
      </c>
      <c r="AB182" s="1">
        <v>139.80000000000001</v>
      </c>
      <c r="AC182" s="5">
        <f t="shared" si="15"/>
        <v>280.20000000000005</v>
      </c>
      <c r="AD182" s="5">
        <f>AVERAGE(CPI_Inflation_Clean[[#This Row],[Housing Clean]:[Household goods and services]])</f>
        <v>140.10000000000002</v>
      </c>
      <c r="AE182" s="1">
        <v>136</v>
      </c>
      <c r="AF182" s="5">
        <f>AVERAGE(CPI_Inflation_Clean[[#This Row],[Health]])</f>
        <v>136</v>
      </c>
      <c r="AG182" s="1">
        <v>122.7</v>
      </c>
      <c r="AH182" s="5">
        <f>SUM(CPI_Inflation_Clean[[#This Row],[Transport and communication]])</f>
        <v>122.7</v>
      </c>
      <c r="AI182" s="1">
        <v>141.6</v>
      </c>
      <c r="AJ182" s="5">
        <f>SUM(CPI_Inflation_Clean[[#This Row],[Education]])</f>
        <v>141.6</v>
      </c>
      <c r="AK182" s="1">
        <v>153.6</v>
      </c>
      <c r="AL182" s="1">
        <v>128.6</v>
      </c>
      <c r="AM182" s="5">
        <f t="shared" si="16"/>
        <v>282.2</v>
      </c>
      <c r="AN182" s="1">
        <v>134.30000000000001</v>
      </c>
      <c r="AO182" s="1">
        <v>132.30000000000001</v>
      </c>
      <c r="AP182" s="5">
        <f t="shared" si="17"/>
        <v>133.30000000000001</v>
      </c>
      <c r="AQ182" s="1">
        <v>139.30000000000001</v>
      </c>
    </row>
    <row r="183" spans="1:43">
      <c r="A183" s="1" t="s">
        <v>32</v>
      </c>
      <c r="B183" s="1">
        <v>2018</v>
      </c>
      <c r="C183" s="1" t="s">
        <v>31</v>
      </c>
      <c r="D183" s="1" t="str">
        <f t="shared" si="12"/>
        <v>2018 January</v>
      </c>
      <c r="E183" s="1">
        <v>134.6</v>
      </c>
      <c r="F183" s="1">
        <v>143.69999999999999</v>
      </c>
      <c r="G183" s="1">
        <v>143.6</v>
      </c>
      <c r="H183" s="1">
        <v>139.6</v>
      </c>
      <c r="I183" s="1">
        <v>116.4</v>
      </c>
      <c r="J183" s="1">
        <v>133.80000000000001</v>
      </c>
      <c r="K183" s="1">
        <v>150.5</v>
      </c>
      <c r="L183" s="1">
        <v>118.4</v>
      </c>
      <c r="M183" s="1">
        <v>117.3</v>
      </c>
      <c r="N183" s="1">
        <v>140.5</v>
      </c>
      <c r="O183" s="1">
        <v>125.9</v>
      </c>
      <c r="P183" s="1">
        <v>146.80000000000001</v>
      </c>
      <c r="Q183" s="1">
        <v>137.19999999999999</v>
      </c>
      <c r="R183" s="5">
        <f t="shared" si="13"/>
        <v>1748.3000000000002</v>
      </c>
      <c r="S183" s="5">
        <f>AVERAGE(CPI_Inflation_Clean[[#This Row],[Cereals and products]:[Food and beverages]])</f>
        <v>134.48461538461541</v>
      </c>
      <c r="T183" s="1">
        <v>136</v>
      </c>
      <c r="U183" s="1">
        <v>125.9</v>
      </c>
      <c r="V183" s="1">
        <v>134.4</v>
      </c>
      <c r="W183" s="5">
        <f t="shared" si="14"/>
        <v>396.29999999999995</v>
      </c>
      <c r="X183">
        <v>140.4</v>
      </c>
      <c r="Y183" s="1">
        <v>127.3</v>
      </c>
      <c r="Z183" s="5">
        <f>SUM(CPI_Inflation_Clean[[#This Row],[Fuel and light]])</f>
        <v>127.3</v>
      </c>
      <c r="AA183" s="1">
        <f>IF(CPI_Inflation_Clean[[#This Row],[Housing]]="",X184,CPI_Inflation_Clean[[#This Row],[Housing]])</f>
        <v>140.4</v>
      </c>
      <c r="AB183" s="1">
        <v>129.5</v>
      </c>
      <c r="AC183" s="5">
        <f t="shared" si="15"/>
        <v>269.89999999999998</v>
      </c>
      <c r="AD183" s="5">
        <f>AVERAGE(CPI_Inflation_Clean[[#This Row],[Housing Clean]:[Household goods and services]])</f>
        <v>134.94999999999999</v>
      </c>
      <c r="AE183" s="1">
        <v>129</v>
      </c>
      <c r="AF183" s="5">
        <f>AVERAGE(CPI_Inflation_Clean[[#This Row],[Health]])</f>
        <v>129</v>
      </c>
      <c r="AG183" s="1">
        <v>116.3</v>
      </c>
      <c r="AH183" s="5">
        <f>SUM(CPI_Inflation_Clean[[#This Row],[Transport and communication]])</f>
        <v>116.3</v>
      </c>
      <c r="AI183" s="1">
        <v>137.1</v>
      </c>
      <c r="AJ183" s="5">
        <f>SUM(CPI_Inflation_Clean[[#This Row],[Education]])</f>
        <v>137.1</v>
      </c>
      <c r="AK183" s="1">
        <v>157.69999999999999</v>
      </c>
      <c r="AL183" s="1">
        <v>125.5</v>
      </c>
      <c r="AM183" s="5">
        <f t="shared" si="16"/>
        <v>283.2</v>
      </c>
      <c r="AN183" s="1">
        <v>126.2</v>
      </c>
      <c r="AO183" s="1">
        <v>125.8</v>
      </c>
      <c r="AP183" s="5">
        <f t="shared" si="17"/>
        <v>126</v>
      </c>
      <c r="AQ183" s="1">
        <v>134.1</v>
      </c>
    </row>
    <row r="184" spans="1:43">
      <c r="A184" s="1" t="s">
        <v>33</v>
      </c>
      <c r="B184" s="1">
        <v>2018</v>
      </c>
      <c r="C184" s="1" t="s">
        <v>31</v>
      </c>
      <c r="D184" s="1" t="str">
        <f t="shared" si="12"/>
        <v>2018 January</v>
      </c>
      <c r="E184" s="1">
        <v>136</v>
      </c>
      <c r="F184" s="1">
        <v>144.19999999999999</v>
      </c>
      <c r="G184" s="1">
        <v>143.69999999999999</v>
      </c>
      <c r="H184" s="1">
        <v>141.1</v>
      </c>
      <c r="I184" s="1">
        <v>120.7</v>
      </c>
      <c r="J184" s="1">
        <v>141.30000000000001</v>
      </c>
      <c r="K184" s="1">
        <v>151.6</v>
      </c>
      <c r="L184" s="1">
        <v>127.3</v>
      </c>
      <c r="M184" s="1">
        <v>118.8</v>
      </c>
      <c r="N184" s="1">
        <v>137.5</v>
      </c>
      <c r="O184" s="1">
        <v>129</v>
      </c>
      <c r="P184" s="1">
        <v>149.5</v>
      </c>
      <c r="Q184" s="1">
        <v>139.19999999999999</v>
      </c>
      <c r="R184" s="5">
        <f t="shared" si="13"/>
        <v>1779.9</v>
      </c>
      <c r="S184" s="5">
        <f>AVERAGE(CPI_Inflation_Clean[[#This Row],[Cereals and products]:[Food and beverages]])</f>
        <v>136.91538461538462</v>
      </c>
      <c r="T184" s="1">
        <v>143.5</v>
      </c>
      <c r="U184" s="1">
        <v>135.5</v>
      </c>
      <c r="V184" s="1">
        <v>142.30000000000001</v>
      </c>
      <c r="W184" s="5">
        <f t="shared" si="14"/>
        <v>421.3</v>
      </c>
      <c r="X184">
        <v>140.4</v>
      </c>
      <c r="Y184" s="1">
        <v>136.6</v>
      </c>
      <c r="Z184" s="5">
        <f>SUM(CPI_Inflation_Clean[[#This Row],[Fuel and light]])</f>
        <v>136.6</v>
      </c>
      <c r="AA184" s="1">
        <f>IF(CPI_Inflation_Clean[[#This Row],[Housing]]="",X185,CPI_Inflation_Clean[[#This Row],[Housing]])</f>
        <v>140.4</v>
      </c>
      <c r="AB184" s="1">
        <v>134.9</v>
      </c>
      <c r="AC184" s="5">
        <f t="shared" si="15"/>
        <v>275.3</v>
      </c>
      <c r="AD184" s="5">
        <f>AVERAGE(CPI_Inflation_Clean[[#This Row],[Housing Clean]:[Household goods and services]])</f>
        <v>137.65</v>
      </c>
      <c r="AE184" s="1">
        <v>133.30000000000001</v>
      </c>
      <c r="AF184" s="5">
        <f>AVERAGE(CPI_Inflation_Clean[[#This Row],[Health]])</f>
        <v>133.30000000000001</v>
      </c>
      <c r="AG184" s="1">
        <v>119.3</v>
      </c>
      <c r="AH184" s="5">
        <f>SUM(CPI_Inflation_Clean[[#This Row],[Transport and communication]])</f>
        <v>119.3</v>
      </c>
      <c r="AI184" s="1">
        <v>139</v>
      </c>
      <c r="AJ184" s="5">
        <f>SUM(CPI_Inflation_Clean[[#This Row],[Education]])</f>
        <v>139</v>
      </c>
      <c r="AK184" s="1">
        <v>154.69999999999999</v>
      </c>
      <c r="AL184" s="1">
        <v>127.3</v>
      </c>
      <c r="AM184" s="5">
        <f t="shared" si="16"/>
        <v>282</v>
      </c>
      <c r="AN184" s="1">
        <v>129.69999999999999</v>
      </c>
      <c r="AO184" s="1">
        <v>129.1</v>
      </c>
      <c r="AP184" s="5">
        <f t="shared" si="17"/>
        <v>129.39999999999998</v>
      </c>
      <c r="AQ184" s="1">
        <v>136.9</v>
      </c>
    </row>
    <row r="185" spans="1:43">
      <c r="A185" s="1" t="s">
        <v>30</v>
      </c>
      <c r="B185" s="1">
        <v>2018</v>
      </c>
      <c r="C185" s="1" t="s">
        <v>34</v>
      </c>
      <c r="D185" s="1" t="str">
        <f t="shared" si="12"/>
        <v>2018 February</v>
      </c>
      <c r="E185" s="1">
        <v>136.4</v>
      </c>
      <c r="F185" s="1">
        <v>143.69999999999999</v>
      </c>
      <c r="G185" s="1">
        <v>140.6</v>
      </c>
      <c r="H185" s="1">
        <v>141.5</v>
      </c>
      <c r="I185" s="1">
        <v>122.9</v>
      </c>
      <c r="J185" s="1">
        <v>149.4</v>
      </c>
      <c r="K185" s="1">
        <v>142.4</v>
      </c>
      <c r="L185" s="1">
        <v>130.19999999999999</v>
      </c>
      <c r="M185" s="1">
        <v>117.9</v>
      </c>
      <c r="N185" s="1">
        <v>135.6</v>
      </c>
      <c r="O185" s="1">
        <v>130.5</v>
      </c>
      <c r="P185" s="1">
        <v>151.69999999999999</v>
      </c>
      <c r="Q185" s="1">
        <v>138.69999999999999</v>
      </c>
      <c r="R185" s="5">
        <f t="shared" si="13"/>
        <v>1781.5</v>
      </c>
      <c r="S185" s="5">
        <f>AVERAGE(CPI_Inflation_Clean[[#This Row],[Cereals and products]:[Food and beverages]])</f>
        <v>137.03846153846155</v>
      </c>
      <c r="T185" s="1">
        <v>148.69999999999999</v>
      </c>
      <c r="U185" s="1">
        <v>142.4</v>
      </c>
      <c r="V185" s="1">
        <v>147.80000000000001</v>
      </c>
      <c r="W185" s="5">
        <f t="shared" si="14"/>
        <v>438.90000000000003</v>
      </c>
      <c r="Y185" s="1">
        <v>142.4</v>
      </c>
      <c r="Z185" s="5">
        <f>SUM(CPI_Inflation_Clean[[#This Row],[Fuel and light]])</f>
        <v>142.4</v>
      </c>
      <c r="AA185" s="1">
        <f>IF(CPI_Inflation_Clean[[#This Row],[Housing]]="",X186,CPI_Inflation_Clean[[#This Row],[Housing]])</f>
        <v>141.30000000000001</v>
      </c>
      <c r="AB185" s="1">
        <v>139.9</v>
      </c>
      <c r="AC185" s="5">
        <f t="shared" si="15"/>
        <v>281.20000000000005</v>
      </c>
      <c r="AD185" s="5">
        <f>AVERAGE(CPI_Inflation_Clean[[#This Row],[Housing Clean]:[Household goods and services]])</f>
        <v>140.60000000000002</v>
      </c>
      <c r="AE185" s="1">
        <v>136.19999999999999</v>
      </c>
      <c r="AF185" s="5">
        <f>AVERAGE(CPI_Inflation_Clean[[#This Row],[Health]])</f>
        <v>136.19999999999999</v>
      </c>
      <c r="AG185" s="1">
        <v>123.3</v>
      </c>
      <c r="AH185" s="5">
        <f>SUM(CPI_Inflation_Clean[[#This Row],[Transport and communication]])</f>
        <v>123.3</v>
      </c>
      <c r="AI185" s="1">
        <v>141.5</v>
      </c>
      <c r="AJ185" s="5">
        <f>SUM(CPI_Inflation_Clean[[#This Row],[Education]])</f>
        <v>141.5</v>
      </c>
      <c r="AK185" s="1">
        <v>153.30000000000001</v>
      </c>
      <c r="AL185" s="1">
        <v>128.80000000000001</v>
      </c>
      <c r="AM185" s="5">
        <f t="shared" si="16"/>
        <v>282.10000000000002</v>
      </c>
      <c r="AN185" s="1">
        <v>134.30000000000001</v>
      </c>
      <c r="AO185" s="1">
        <v>132.5</v>
      </c>
      <c r="AP185" s="5">
        <f t="shared" si="17"/>
        <v>133.4</v>
      </c>
      <c r="AQ185" s="1">
        <v>138.5</v>
      </c>
    </row>
    <row r="186" spans="1:43">
      <c r="A186" s="1" t="s">
        <v>32</v>
      </c>
      <c r="B186" s="1">
        <v>2018</v>
      </c>
      <c r="C186" s="1" t="s">
        <v>34</v>
      </c>
      <c r="D186" s="1" t="str">
        <f t="shared" si="12"/>
        <v>2018 February</v>
      </c>
      <c r="E186" s="1">
        <v>134.80000000000001</v>
      </c>
      <c r="F186" s="1">
        <v>143</v>
      </c>
      <c r="G186" s="1">
        <v>139.9</v>
      </c>
      <c r="H186" s="1">
        <v>139.9</v>
      </c>
      <c r="I186" s="1">
        <v>116.2</v>
      </c>
      <c r="J186" s="1">
        <v>135.5</v>
      </c>
      <c r="K186" s="1">
        <v>136.9</v>
      </c>
      <c r="L186" s="1">
        <v>117</v>
      </c>
      <c r="M186" s="1">
        <v>115.4</v>
      </c>
      <c r="N186" s="1">
        <v>140.69999999999999</v>
      </c>
      <c r="O186" s="1">
        <v>125.9</v>
      </c>
      <c r="P186" s="1">
        <v>147.1</v>
      </c>
      <c r="Q186" s="1">
        <v>135.6</v>
      </c>
      <c r="R186" s="5">
        <f t="shared" si="13"/>
        <v>1727.9</v>
      </c>
      <c r="S186" s="5">
        <f>AVERAGE(CPI_Inflation_Clean[[#This Row],[Cereals and products]:[Food and beverages]])</f>
        <v>132.91538461538462</v>
      </c>
      <c r="T186" s="1">
        <v>136.30000000000001</v>
      </c>
      <c r="U186" s="1">
        <v>126.1</v>
      </c>
      <c r="V186" s="1">
        <v>134.69999999999999</v>
      </c>
      <c r="W186" s="5">
        <f t="shared" si="14"/>
        <v>397.09999999999997</v>
      </c>
      <c r="X186">
        <v>141.30000000000001</v>
      </c>
      <c r="Y186" s="1">
        <v>127.3</v>
      </c>
      <c r="Z186" s="5">
        <f>SUM(CPI_Inflation_Clean[[#This Row],[Fuel and light]])</f>
        <v>127.3</v>
      </c>
      <c r="AA186" s="1">
        <f>IF(CPI_Inflation_Clean[[#This Row],[Housing]]="",X187,CPI_Inflation_Clean[[#This Row],[Housing]])</f>
        <v>141.30000000000001</v>
      </c>
      <c r="AB186" s="1">
        <v>129.9</v>
      </c>
      <c r="AC186" s="5">
        <f t="shared" si="15"/>
        <v>271.20000000000005</v>
      </c>
      <c r="AD186" s="5">
        <f>AVERAGE(CPI_Inflation_Clean[[#This Row],[Housing Clean]:[Household goods and services]])</f>
        <v>135.60000000000002</v>
      </c>
      <c r="AE186" s="1">
        <v>129.80000000000001</v>
      </c>
      <c r="AF186" s="5">
        <f>AVERAGE(CPI_Inflation_Clean[[#This Row],[Health]])</f>
        <v>129.80000000000001</v>
      </c>
      <c r="AG186" s="1">
        <v>117.4</v>
      </c>
      <c r="AH186" s="5">
        <f>SUM(CPI_Inflation_Clean[[#This Row],[Transport and communication]])</f>
        <v>117.4</v>
      </c>
      <c r="AI186" s="1">
        <v>137.19999999999999</v>
      </c>
      <c r="AJ186" s="5">
        <f>SUM(CPI_Inflation_Clean[[#This Row],[Education]])</f>
        <v>137.19999999999999</v>
      </c>
      <c r="AK186" s="1">
        <v>159.30000000000001</v>
      </c>
      <c r="AL186" s="1">
        <v>126.2</v>
      </c>
      <c r="AM186" s="5">
        <f t="shared" si="16"/>
        <v>285.5</v>
      </c>
      <c r="AN186" s="1">
        <v>126.5</v>
      </c>
      <c r="AO186" s="1">
        <v>126.5</v>
      </c>
      <c r="AP186" s="5">
        <f t="shared" si="17"/>
        <v>126.5</v>
      </c>
      <c r="AQ186" s="1">
        <v>134</v>
      </c>
    </row>
    <row r="187" spans="1:43">
      <c r="A187" s="1" t="s">
        <v>33</v>
      </c>
      <c r="B187" s="1">
        <v>2018</v>
      </c>
      <c r="C187" s="1" t="s">
        <v>34</v>
      </c>
      <c r="D187" s="1" t="str">
        <f t="shared" si="12"/>
        <v>2018 February</v>
      </c>
      <c r="E187" s="1">
        <v>135.9</v>
      </c>
      <c r="F187" s="1">
        <v>143.5</v>
      </c>
      <c r="G187" s="1">
        <v>140.30000000000001</v>
      </c>
      <c r="H187" s="1">
        <v>140.9</v>
      </c>
      <c r="I187" s="1">
        <v>120.4</v>
      </c>
      <c r="J187" s="1">
        <v>142.9</v>
      </c>
      <c r="K187" s="1">
        <v>140.5</v>
      </c>
      <c r="L187" s="1">
        <v>125.8</v>
      </c>
      <c r="M187" s="1">
        <v>117.1</v>
      </c>
      <c r="N187" s="1">
        <v>137.30000000000001</v>
      </c>
      <c r="O187" s="1">
        <v>128.6</v>
      </c>
      <c r="P187" s="1">
        <v>149.6</v>
      </c>
      <c r="Q187" s="1">
        <v>137.6</v>
      </c>
      <c r="R187" s="5">
        <f t="shared" si="13"/>
        <v>1760.3999999999996</v>
      </c>
      <c r="S187" s="5">
        <f>AVERAGE(CPI_Inflation_Clean[[#This Row],[Cereals and products]:[Food and beverages]])</f>
        <v>135.4153846153846</v>
      </c>
      <c r="T187" s="1">
        <v>143.80000000000001</v>
      </c>
      <c r="U187" s="1">
        <v>135.6</v>
      </c>
      <c r="V187" s="1">
        <v>142.6</v>
      </c>
      <c r="W187" s="5">
        <f t="shared" si="14"/>
        <v>422</v>
      </c>
      <c r="X187">
        <v>141.30000000000001</v>
      </c>
      <c r="Y187" s="1">
        <v>136.69999999999999</v>
      </c>
      <c r="Z187" s="5">
        <f>SUM(CPI_Inflation_Clean[[#This Row],[Fuel and light]])</f>
        <v>136.69999999999999</v>
      </c>
      <c r="AA187" s="1">
        <f>IF(CPI_Inflation_Clean[[#This Row],[Housing]]="",X188,CPI_Inflation_Clean[[#This Row],[Housing]])</f>
        <v>141.30000000000001</v>
      </c>
      <c r="AB187" s="1">
        <v>135.19999999999999</v>
      </c>
      <c r="AC187" s="5">
        <f t="shared" si="15"/>
        <v>276.5</v>
      </c>
      <c r="AD187" s="5">
        <f>AVERAGE(CPI_Inflation_Clean[[#This Row],[Housing Clean]:[Household goods and services]])</f>
        <v>138.25</v>
      </c>
      <c r="AE187" s="1">
        <v>133.80000000000001</v>
      </c>
      <c r="AF187" s="5">
        <f>AVERAGE(CPI_Inflation_Clean[[#This Row],[Health]])</f>
        <v>133.80000000000001</v>
      </c>
      <c r="AG187" s="1">
        <v>120.2</v>
      </c>
      <c r="AH187" s="5">
        <f>SUM(CPI_Inflation_Clean[[#This Row],[Transport and communication]])</f>
        <v>120.2</v>
      </c>
      <c r="AI187" s="1">
        <v>139</v>
      </c>
      <c r="AJ187" s="5">
        <f>SUM(CPI_Inflation_Clean[[#This Row],[Education]])</f>
        <v>139</v>
      </c>
      <c r="AK187" s="1">
        <v>154.9</v>
      </c>
      <c r="AL187" s="1">
        <v>127.7</v>
      </c>
      <c r="AM187" s="5">
        <f t="shared" si="16"/>
        <v>282.60000000000002</v>
      </c>
      <c r="AN187" s="1">
        <v>129.9</v>
      </c>
      <c r="AO187" s="1">
        <v>129.6</v>
      </c>
      <c r="AP187" s="5">
        <f t="shared" si="17"/>
        <v>129.75</v>
      </c>
      <c r="AQ187" s="1">
        <v>136.4</v>
      </c>
    </row>
    <row r="188" spans="1:43">
      <c r="A188" s="1" t="s">
        <v>30</v>
      </c>
      <c r="B188" s="1">
        <v>2018</v>
      </c>
      <c r="C188" s="1" t="s">
        <v>35</v>
      </c>
      <c r="D188" s="1" t="str">
        <f t="shared" si="12"/>
        <v>2018 March</v>
      </c>
      <c r="E188" s="1">
        <v>136.80000000000001</v>
      </c>
      <c r="F188" s="1">
        <v>143.80000000000001</v>
      </c>
      <c r="G188" s="1">
        <v>140</v>
      </c>
      <c r="H188" s="1">
        <v>142</v>
      </c>
      <c r="I188" s="1">
        <v>123.2</v>
      </c>
      <c r="J188" s="1">
        <v>152.9</v>
      </c>
      <c r="K188" s="1">
        <v>138</v>
      </c>
      <c r="L188" s="1">
        <v>129.30000000000001</v>
      </c>
      <c r="M188" s="1">
        <v>117.1</v>
      </c>
      <c r="N188" s="1">
        <v>136.30000000000001</v>
      </c>
      <c r="O188" s="1">
        <v>131.19999999999999</v>
      </c>
      <c r="P188" s="1">
        <v>152.80000000000001</v>
      </c>
      <c r="Q188" s="1">
        <v>138.6</v>
      </c>
      <c r="R188" s="5">
        <f t="shared" si="13"/>
        <v>1781.9999999999998</v>
      </c>
      <c r="S188" s="5">
        <f>AVERAGE(CPI_Inflation_Clean[[#This Row],[Cereals and products]:[Food and beverages]])</f>
        <v>137.07692307692307</v>
      </c>
      <c r="T188" s="1">
        <v>149.19999999999999</v>
      </c>
      <c r="U188" s="1">
        <v>143</v>
      </c>
      <c r="V188" s="1">
        <v>148.30000000000001</v>
      </c>
      <c r="W188" s="5">
        <f t="shared" si="14"/>
        <v>440.5</v>
      </c>
      <c r="Y188" s="1">
        <v>142.6</v>
      </c>
      <c r="Z188" s="5">
        <f>SUM(CPI_Inflation_Clean[[#This Row],[Fuel and light]])</f>
        <v>142.6</v>
      </c>
      <c r="AA188" s="1">
        <f>IF(CPI_Inflation_Clean[[#This Row],[Housing]]="",X189,CPI_Inflation_Clean[[#This Row],[Housing]])</f>
        <v>142</v>
      </c>
      <c r="AB188" s="1">
        <v>139.9</v>
      </c>
      <c r="AC188" s="5">
        <f t="shared" si="15"/>
        <v>281.89999999999998</v>
      </c>
      <c r="AD188" s="5">
        <f>AVERAGE(CPI_Inflation_Clean[[#This Row],[Housing Clean]:[Household goods and services]])</f>
        <v>140.94999999999999</v>
      </c>
      <c r="AE188" s="1">
        <v>136.69999999999999</v>
      </c>
      <c r="AF188" s="5">
        <f>AVERAGE(CPI_Inflation_Clean[[#This Row],[Health]])</f>
        <v>136.69999999999999</v>
      </c>
      <c r="AG188" s="1">
        <v>124.6</v>
      </c>
      <c r="AH188" s="5">
        <f>SUM(CPI_Inflation_Clean[[#This Row],[Transport and communication]])</f>
        <v>124.6</v>
      </c>
      <c r="AI188" s="1">
        <v>142.69999999999999</v>
      </c>
      <c r="AJ188" s="5">
        <f>SUM(CPI_Inflation_Clean[[#This Row],[Education]])</f>
        <v>142.69999999999999</v>
      </c>
      <c r="AK188" s="1">
        <v>155.1</v>
      </c>
      <c r="AL188" s="1">
        <v>129.30000000000001</v>
      </c>
      <c r="AM188" s="5">
        <f t="shared" si="16"/>
        <v>284.39999999999998</v>
      </c>
      <c r="AN188" s="1">
        <v>135.1</v>
      </c>
      <c r="AO188" s="1">
        <v>133.30000000000001</v>
      </c>
      <c r="AP188" s="5">
        <f t="shared" si="17"/>
        <v>134.19999999999999</v>
      </c>
      <c r="AQ188" s="1">
        <v>138.69999999999999</v>
      </c>
    </row>
    <row r="189" spans="1:43">
      <c r="A189" s="1" t="s">
        <v>32</v>
      </c>
      <c r="B189" s="1">
        <v>2018</v>
      </c>
      <c r="C189" s="1" t="s">
        <v>35</v>
      </c>
      <c r="D189" s="1" t="str">
        <f t="shared" si="12"/>
        <v>2018 March</v>
      </c>
      <c r="E189" s="1">
        <v>135</v>
      </c>
      <c r="F189" s="1">
        <v>143.1</v>
      </c>
      <c r="G189" s="1">
        <v>135.5</v>
      </c>
      <c r="H189" s="1">
        <v>139.9</v>
      </c>
      <c r="I189" s="1">
        <v>116.5</v>
      </c>
      <c r="J189" s="1">
        <v>138.5</v>
      </c>
      <c r="K189" s="1">
        <v>128</v>
      </c>
      <c r="L189" s="1">
        <v>115.5</v>
      </c>
      <c r="M189" s="1">
        <v>114.2</v>
      </c>
      <c r="N189" s="1">
        <v>140.69999999999999</v>
      </c>
      <c r="O189" s="1">
        <v>126.2</v>
      </c>
      <c r="P189" s="1">
        <v>147.6</v>
      </c>
      <c r="Q189" s="1">
        <v>134.80000000000001</v>
      </c>
      <c r="R189" s="5">
        <f t="shared" si="13"/>
        <v>1715.5</v>
      </c>
      <c r="S189" s="5">
        <f>AVERAGE(CPI_Inflation_Clean[[#This Row],[Cereals and products]:[Food and beverages]])</f>
        <v>131.96153846153845</v>
      </c>
      <c r="T189" s="1">
        <v>136.69999999999999</v>
      </c>
      <c r="U189" s="1">
        <v>126.7</v>
      </c>
      <c r="V189" s="1">
        <v>135.19999999999999</v>
      </c>
      <c r="W189" s="5">
        <f t="shared" si="14"/>
        <v>398.59999999999997</v>
      </c>
      <c r="X189">
        <v>142</v>
      </c>
      <c r="Y189" s="1">
        <v>126.4</v>
      </c>
      <c r="Z189" s="5">
        <f>SUM(CPI_Inflation_Clean[[#This Row],[Fuel and light]])</f>
        <v>126.4</v>
      </c>
      <c r="AA189" s="1">
        <f>IF(CPI_Inflation_Clean[[#This Row],[Housing]]="",X190,CPI_Inflation_Clean[[#This Row],[Housing]])</f>
        <v>142</v>
      </c>
      <c r="AB189" s="1">
        <v>130.80000000000001</v>
      </c>
      <c r="AC189" s="5">
        <f t="shared" si="15"/>
        <v>272.8</v>
      </c>
      <c r="AD189" s="5">
        <f>AVERAGE(CPI_Inflation_Clean[[#This Row],[Housing Clean]:[Household goods and services]])</f>
        <v>136.4</v>
      </c>
      <c r="AE189" s="1">
        <v>130.5</v>
      </c>
      <c r="AF189" s="5">
        <f>AVERAGE(CPI_Inflation_Clean[[#This Row],[Health]])</f>
        <v>130.5</v>
      </c>
      <c r="AG189" s="1">
        <v>117.8</v>
      </c>
      <c r="AH189" s="5">
        <f>SUM(CPI_Inflation_Clean[[#This Row],[Transport and communication]])</f>
        <v>117.8</v>
      </c>
      <c r="AI189" s="1">
        <v>137.80000000000001</v>
      </c>
      <c r="AJ189" s="5">
        <f>SUM(CPI_Inflation_Clean[[#This Row],[Education]])</f>
        <v>137.80000000000001</v>
      </c>
      <c r="AK189" s="1">
        <v>159.69999999999999</v>
      </c>
      <c r="AL189" s="1">
        <v>126.7</v>
      </c>
      <c r="AM189" s="5">
        <f t="shared" si="16"/>
        <v>286.39999999999998</v>
      </c>
      <c r="AN189" s="1">
        <v>126.8</v>
      </c>
      <c r="AO189" s="1">
        <v>127.1</v>
      </c>
      <c r="AP189" s="5">
        <f t="shared" si="17"/>
        <v>126.94999999999999</v>
      </c>
      <c r="AQ189" s="1">
        <v>134</v>
      </c>
    </row>
    <row r="190" spans="1:43">
      <c r="A190" s="1" t="s">
        <v>33</v>
      </c>
      <c r="B190" s="1">
        <v>2018</v>
      </c>
      <c r="C190" s="1" t="s">
        <v>35</v>
      </c>
      <c r="D190" s="1" t="str">
        <f t="shared" si="12"/>
        <v>2018 March</v>
      </c>
      <c r="E190" s="1">
        <v>136.19999999999999</v>
      </c>
      <c r="F190" s="1">
        <v>143.6</v>
      </c>
      <c r="G190" s="1">
        <v>138.30000000000001</v>
      </c>
      <c r="H190" s="1">
        <v>141.19999999999999</v>
      </c>
      <c r="I190" s="1">
        <v>120.7</v>
      </c>
      <c r="J190" s="1">
        <v>146.19999999999999</v>
      </c>
      <c r="K190" s="1">
        <v>134.6</v>
      </c>
      <c r="L190" s="1">
        <v>124.6</v>
      </c>
      <c r="M190" s="1">
        <v>116.1</v>
      </c>
      <c r="N190" s="1">
        <v>137.80000000000001</v>
      </c>
      <c r="O190" s="1">
        <v>129.1</v>
      </c>
      <c r="P190" s="1">
        <v>150.4</v>
      </c>
      <c r="Q190" s="1">
        <v>137.19999999999999</v>
      </c>
      <c r="R190" s="5">
        <f t="shared" si="13"/>
        <v>1756</v>
      </c>
      <c r="S190" s="5">
        <f>AVERAGE(CPI_Inflation_Clean[[#This Row],[Cereals and products]:[Food and beverages]])</f>
        <v>135.07692307692307</v>
      </c>
      <c r="T190" s="1">
        <v>144.30000000000001</v>
      </c>
      <c r="U190" s="1">
        <v>136.19999999999999</v>
      </c>
      <c r="V190" s="1">
        <v>143.1</v>
      </c>
      <c r="W190" s="5">
        <f t="shared" si="14"/>
        <v>423.6</v>
      </c>
      <c r="X190">
        <v>142</v>
      </c>
      <c r="Y190" s="1">
        <v>136.5</v>
      </c>
      <c r="Z190" s="5">
        <f>SUM(CPI_Inflation_Clean[[#This Row],[Fuel and light]])</f>
        <v>136.5</v>
      </c>
      <c r="AA190" s="1">
        <f>IF(CPI_Inflation_Clean[[#This Row],[Housing]]="",X191,CPI_Inflation_Clean[[#This Row],[Housing]])</f>
        <v>142</v>
      </c>
      <c r="AB190" s="1">
        <v>135.6</v>
      </c>
      <c r="AC190" s="5">
        <f t="shared" si="15"/>
        <v>277.60000000000002</v>
      </c>
      <c r="AD190" s="5">
        <f>AVERAGE(CPI_Inflation_Clean[[#This Row],[Housing Clean]:[Household goods and services]])</f>
        <v>138.80000000000001</v>
      </c>
      <c r="AE190" s="1">
        <v>134.30000000000001</v>
      </c>
      <c r="AF190" s="5">
        <f>AVERAGE(CPI_Inflation_Clean[[#This Row],[Health]])</f>
        <v>134.30000000000001</v>
      </c>
      <c r="AG190" s="1">
        <v>121</v>
      </c>
      <c r="AH190" s="5">
        <f>SUM(CPI_Inflation_Clean[[#This Row],[Transport and communication]])</f>
        <v>121</v>
      </c>
      <c r="AI190" s="1">
        <v>139.80000000000001</v>
      </c>
      <c r="AJ190" s="5">
        <f>SUM(CPI_Inflation_Clean[[#This Row],[Education]])</f>
        <v>139.80000000000001</v>
      </c>
      <c r="AK190" s="1">
        <v>156.30000000000001</v>
      </c>
      <c r="AL190" s="1">
        <v>128.19999999999999</v>
      </c>
      <c r="AM190" s="5">
        <f t="shared" si="16"/>
        <v>284.5</v>
      </c>
      <c r="AN190" s="1">
        <v>130.4</v>
      </c>
      <c r="AO190" s="1">
        <v>130.30000000000001</v>
      </c>
      <c r="AP190" s="5">
        <f t="shared" si="17"/>
        <v>130.35000000000002</v>
      </c>
      <c r="AQ190" s="1">
        <v>136.5</v>
      </c>
    </row>
    <row r="191" spans="1:43">
      <c r="A191" s="1" t="s">
        <v>30</v>
      </c>
      <c r="B191" s="1">
        <v>2018</v>
      </c>
      <c r="C191" s="1" t="s">
        <v>36</v>
      </c>
      <c r="D191" s="1" t="str">
        <f t="shared" si="12"/>
        <v>2018 April</v>
      </c>
      <c r="E191" s="1">
        <v>137.1</v>
      </c>
      <c r="F191" s="1">
        <v>144.5</v>
      </c>
      <c r="G191" s="1">
        <v>135.9</v>
      </c>
      <c r="H191" s="1">
        <v>142.4</v>
      </c>
      <c r="I191" s="1">
        <v>123.5</v>
      </c>
      <c r="J191" s="1">
        <v>156.4</v>
      </c>
      <c r="K191" s="1">
        <v>135.1</v>
      </c>
      <c r="L191" s="1">
        <v>128.4</v>
      </c>
      <c r="M191" s="1">
        <v>115.2</v>
      </c>
      <c r="N191" s="1">
        <v>137.19999999999999</v>
      </c>
      <c r="O191" s="1">
        <v>131.9</v>
      </c>
      <c r="P191" s="1">
        <v>153.80000000000001</v>
      </c>
      <c r="Q191" s="1">
        <v>138.6</v>
      </c>
      <c r="R191" s="5">
        <f t="shared" si="13"/>
        <v>1780</v>
      </c>
      <c r="S191" s="5">
        <f>AVERAGE(CPI_Inflation_Clean[[#This Row],[Cereals and products]:[Food and beverages]])</f>
        <v>136.92307692307693</v>
      </c>
      <c r="T191" s="1">
        <v>150.1</v>
      </c>
      <c r="U191" s="1">
        <v>143.30000000000001</v>
      </c>
      <c r="V191" s="1">
        <v>149.1</v>
      </c>
      <c r="W191" s="5">
        <f t="shared" si="14"/>
        <v>442.5</v>
      </c>
      <c r="Y191" s="1">
        <v>143.80000000000001</v>
      </c>
      <c r="Z191" s="5">
        <f>SUM(CPI_Inflation_Clean[[#This Row],[Fuel and light]])</f>
        <v>143.80000000000001</v>
      </c>
      <c r="AA191" s="1">
        <f>IF(CPI_Inflation_Clean[[#This Row],[Housing]]="",X192,CPI_Inflation_Clean[[#This Row],[Housing]])</f>
        <v>142.9</v>
      </c>
      <c r="AB191" s="1">
        <v>140.9</v>
      </c>
      <c r="AC191" s="5">
        <f t="shared" si="15"/>
        <v>283.8</v>
      </c>
      <c r="AD191" s="5">
        <f>AVERAGE(CPI_Inflation_Clean[[#This Row],[Housing Clean]:[Household goods and services]])</f>
        <v>141.9</v>
      </c>
      <c r="AE191" s="1">
        <v>137.6</v>
      </c>
      <c r="AF191" s="5">
        <f>AVERAGE(CPI_Inflation_Clean[[#This Row],[Health]])</f>
        <v>137.6</v>
      </c>
      <c r="AG191" s="1">
        <v>125.3</v>
      </c>
      <c r="AH191" s="5">
        <f>SUM(CPI_Inflation_Clean[[#This Row],[Transport and communication]])</f>
        <v>125.3</v>
      </c>
      <c r="AI191" s="1">
        <v>143.69999999999999</v>
      </c>
      <c r="AJ191" s="5">
        <f>SUM(CPI_Inflation_Clean[[#This Row],[Education]])</f>
        <v>143.69999999999999</v>
      </c>
      <c r="AK191" s="1">
        <v>156.1</v>
      </c>
      <c r="AL191" s="1">
        <v>130.4</v>
      </c>
      <c r="AM191" s="5">
        <f t="shared" si="16"/>
        <v>286.5</v>
      </c>
      <c r="AN191" s="1">
        <v>136</v>
      </c>
      <c r="AO191" s="1">
        <v>134.19999999999999</v>
      </c>
      <c r="AP191" s="5">
        <f t="shared" si="17"/>
        <v>135.1</v>
      </c>
      <c r="AQ191" s="1">
        <v>139.1</v>
      </c>
    </row>
    <row r="192" spans="1:43">
      <c r="A192" s="1" t="s">
        <v>32</v>
      </c>
      <c r="B192" s="1">
        <v>2018</v>
      </c>
      <c r="C192" s="1" t="s">
        <v>36</v>
      </c>
      <c r="D192" s="1" t="str">
        <f t="shared" si="12"/>
        <v>2018 April</v>
      </c>
      <c r="E192" s="1">
        <v>135</v>
      </c>
      <c r="F192" s="1">
        <v>144.30000000000001</v>
      </c>
      <c r="G192" s="1">
        <v>130.80000000000001</v>
      </c>
      <c r="H192" s="1">
        <v>140.30000000000001</v>
      </c>
      <c r="I192" s="1">
        <v>116.6</v>
      </c>
      <c r="J192" s="1">
        <v>150.1</v>
      </c>
      <c r="K192" s="1">
        <v>127.6</v>
      </c>
      <c r="L192" s="1">
        <v>114</v>
      </c>
      <c r="M192" s="1">
        <v>110.6</v>
      </c>
      <c r="N192" s="1">
        <v>140.19999999999999</v>
      </c>
      <c r="O192" s="1">
        <v>126.5</v>
      </c>
      <c r="P192" s="1">
        <v>148.30000000000001</v>
      </c>
      <c r="Q192" s="1">
        <v>135.69999999999999</v>
      </c>
      <c r="R192" s="5">
        <f t="shared" si="13"/>
        <v>1720.0000000000002</v>
      </c>
      <c r="S192" s="5">
        <f>AVERAGE(CPI_Inflation_Clean[[#This Row],[Cereals and products]:[Food and beverages]])</f>
        <v>132.30769230769232</v>
      </c>
      <c r="T192" s="1">
        <v>137.80000000000001</v>
      </c>
      <c r="U192" s="1">
        <v>127.4</v>
      </c>
      <c r="V192" s="1">
        <v>136.19999999999999</v>
      </c>
      <c r="W192" s="5">
        <f t="shared" si="14"/>
        <v>401.40000000000003</v>
      </c>
      <c r="X192">
        <v>142.9</v>
      </c>
      <c r="Y192" s="1">
        <v>124.6</v>
      </c>
      <c r="Z192" s="5">
        <f>SUM(CPI_Inflation_Clean[[#This Row],[Fuel and light]])</f>
        <v>124.6</v>
      </c>
      <c r="AA192" s="1">
        <f>IF(CPI_Inflation_Clean[[#This Row],[Housing]]="",X193,CPI_Inflation_Clean[[#This Row],[Housing]])</f>
        <v>142.9</v>
      </c>
      <c r="AB192" s="1">
        <v>131.80000000000001</v>
      </c>
      <c r="AC192" s="5">
        <f t="shared" si="15"/>
        <v>274.70000000000005</v>
      </c>
      <c r="AD192" s="5">
        <f>AVERAGE(CPI_Inflation_Clean[[#This Row],[Housing Clean]:[Household goods and services]])</f>
        <v>137.35000000000002</v>
      </c>
      <c r="AE192" s="1">
        <v>131.30000000000001</v>
      </c>
      <c r="AF192" s="5">
        <f>AVERAGE(CPI_Inflation_Clean[[#This Row],[Health]])</f>
        <v>131.30000000000001</v>
      </c>
      <c r="AG192" s="1">
        <v>118.9</v>
      </c>
      <c r="AH192" s="5">
        <f>SUM(CPI_Inflation_Clean[[#This Row],[Transport and communication]])</f>
        <v>118.9</v>
      </c>
      <c r="AI192" s="1">
        <v>139.69999999999999</v>
      </c>
      <c r="AJ192" s="5">
        <f>SUM(CPI_Inflation_Clean[[#This Row],[Education]])</f>
        <v>139.69999999999999</v>
      </c>
      <c r="AK192" s="1">
        <v>159.19999999999999</v>
      </c>
      <c r="AL192" s="1">
        <v>127.6</v>
      </c>
      <c r="AM192" s="5">
        <f t="shared" si="16"/>
        <v>286.79999999999995</v>
      </c>
      <c r="AN192" s="1">
        <v>127.6</v>
      </c>
      <c r="AO192" s="1">
        <v>128.19999999999999</v>
      </c>
      <c r="AP192" s="5">
        <f t="shared" si="17"/>
        <v>127.89999999999999</v>
      </c>
      <c r="AQ192" s="1">
        <v>134.80000000000001</v>
      </c>
    </row>
    <row r="193" spans="1:43">
      <c r="A193" s="1" t="s">
        <v>33</v>
      </c>
      <c r="B193" s="1">
        <v>2018</v>
      </c>
      <c r="C193" s="1" t="s">
        <v>36</v>
      </c>
      <c r="D193" s="1" t="str">
        <f t="shared" si="12"/>
        <v>2018 April</v>
      </c>
      <c r="E193" s="1">
        <v>136.4</v>
      </c>
      <c r="F193" s="1">
        <v>144.4</v>
      </c>
      <c r="G193" s="1">
        <v>133.9</v>
      </c>
      <c r="H193" s="1">
        <v>141.6</v>
      </c>
      <c r="I193" s="1">
        <v>121</v>
      </c>
      <c r="J193" s="1">
        <v>153.5</v>
      </c>
      <c r="K193" s="1">
        <v>132.6</v>
      </c>
      <c r="L193" s="1">
        <v>123.5</v>
      </c>
      <c r="M193" s="1">
        <v>113.7</v>
      </c>
      <c r="N193" s="1">
        <v>138.19999999999999</v>
      </c>
      <c r="O193" s="1">
        <v>129.6</v>
      </c>
      <c r="P193" s="1">
        <v>151.19999999999999</v>
      </c>
      <c r="Q193" s="1">
        <v>137.5</v>
      </c>
      <c r="R193" s="5">
        <f t="shared" si="13"/>
        <v>1757.1000000000001</v>
      </c>
      <c r="S193" s="5">
        <f>AVERAGE(CPI_Inflation_Clean[[#This Row],[Cereals and products]:[Food and beverages]])</f>
        <v>135.16153846153847</v>
      </c>
      <c r="T193" s="1">
        <v>145.30000000000001</v>
      </c>
      <c r="U193" s="1">
        <v>136.69999999999999</v>
      </c>
      <c r="V193" s="1">
        <v>144</v>
      </c>
      <c r="W193" s="5">
        <f t="shared" si="14"/>
        <v>426</v>
      </c>
      <c r="X193">
        <v>142.9</v>
      </c>
      <c r="Y193" s="1">
        <v>136.5</v>
      </c>
      <c r="Z193" s="5">
        <f>SUM(CPI_Inflation_Clean[[#This Row],[Fuel and light]])</f>
        <v>136.5</v>
      </c>
      <c r="AA193" s="1">
        <f>IF(CPI_Inflation_Clean[[#This Row],[Housing]]="",X194,CPI_Inflation_Clean[[#This Row],[Housing]])</f>
        <v>142.9</v>
      </c>
      <c r="AB193" s="1">
        <v>136.6</v>
      </c>
      <c r="AC193" s="5">
        <f t="shared" si="15"/>
        <v>279.5</v>
      </c>
      <c r="AD193" s="5">
        <f>AVERAGE(CPI_Inflation_Clean[[#This Row],[Housing Clean]:[Household goods and services]])</f>
        <v>139.75</v>
      </c>
      <c r="AE193" s="1">
        <v>135.19999999999999</v>
      </c>
      <c r="AF193" s="5">
        <f>AVERAGE(CPI_Inflation_Clean[[#This Row],[Health]])</f>
        <v>135.19999999999999</v>
      </c>
      <c r="AG193" s="1">
        <v>121.9</v>
      </c>
      <c r="AH193" s="5">
        <f>SUM(CPI_Inflation_Clean[[#This Row],[Transport and communication]])</f>
        <v>121.9</v>
      </c>
      <c r="AI193" s="1">
        <v>141.4</v>
      </c>
      <c r="AJ193" s="5">
        <f>SUM(CPI_Inflation_Clean[[#This Row],[Education]])</f>
        <v>141.4</v>
      </c>
      <c r="AK193" s="1">
        <v>156.9</v>
      </c>
      <c r="AL193" s="1">
        <v>129.19999999999999</v>
      </c>
      <c r="AM193" s="5">
        <f t="shared" si="16"/>
        <v>286.10000000000002</v>
      </c>
      <c r="AN193" s="1">
        <v>131.30000000000001</v>
      </c>
      <c r="AO193" s="1">
        <v>131.30000000000001</v>
      </c>
      <c r="AP193" s="5">
        <f t="shared" si="17"/>
        <v>131.30000000000001</v>
      </c>
      <c r="AQ193" s="1">
        <v>137.1</v>
      </c>
    </row>
    <row r="194" spans="1:43">
      <c r="A194" s="1" t="s">
        <v>30</v>
      </c>
      <c r="B194" s="1">
        <v>2018</v>
      </c>
      <c r="C194" s="1" t="s">
        <v>37</v>
      </c>
      <c r="D194" s="1" t="str">
        <f t="shared" ref="D194:D257" si="18">CONCATENATE(B194," ",C194)</f>
        <v>2018 May</v>
      </c>
      <c r="E194" s="1">
        <v>137.4</v>
      </c>
      <c r="F194" s="1">
        <v>145.69999999999999</v>
      </c>
      <c r="G194" s="1">
        <v>135.5</v>
      </c>
      <c r="H194" s="1">
        <v>142.9</v>
      </c>
      <c r="I194" s="1">
        <v>123.6</v>
      </c>
      <c r="J194" s="1">
        <v>157.5</v>
      </c>
      <c r="K194" s="1">
        <v>137.80000000000001</v>
      </c>
      <c r="L194" s="1">
        <v>127.2</v>
      </c>
      <c r="M194" s="1">
        <v>111.8</v>
      </c>
      <c r="N194" s="1">
        <v>137.4</v>
      </c>
      <c r="O194" s="1">
        <v>132.19999999999999</v>
      </c>
      <c r="P194" s="1">
        <v>154.30000000000001</v>
      </c>
      <c r="Q194" s="1">
        <v>139.1</v>
      </c>
      <c r="R194" s="5">
        <f t="shared" ref="R194:R257" si="19">SUM(E194:Q194)</f>
        <v>1782.4</v>
      </c>
      <c r="S194" s="5">
        <f>AVERAGE(CPI_Inflation_Clean[[#This Row],[Cereals and products]:[Food and beverages]])</f>
        <v>137.1076923076923</v>
      </c>
      <c r="T194" s="1">
        <v>150.80000000000001</v>
      </c>
      <c r="U194" s="1">
        <v>144.1</v>
      </c>
      <c r="V194" s="1">
        <v>149.80000000000001</v>
      </c>
      <c r="W194" s="5">
        <f t="shared" ref="W194:W257" si="20">SUM(T194:V194)</f>
        <v>444.7</v>
      </c>
      <c r="Y194" s="1">
        <v>144.30000000000001</v>
      </c>
      <c r="Z194" s="5">
        <f>SUM(CPI_Inflation_Clean[[#This Row],[Fuel and light]])</f>
        <v>144.30000000000001</v>
      </c>
      <c r="AA194" s="1">
        <f>IF(CPI_Inflation_Clean[[#This Row],[Housing]]="",X195,CPI_Inflation_Clean[[#This Row],[Housing]])</f>
        <v>143.19999999999999</v>
      </c>
      <c r="AB194" s="1">
        <v>141.80000000000001</v>
      </c>
      <c r="AC194" s="5">
        <f t="shared" ref="AC194:AC257" si="21">SUM(AA194:AB194)</f>
        <v>285</v>
      </c>
      <c r="AD194" s="5">
        <f>AVERAGE(CPI_Inflation_Clean[[#This Row],[Housing Clean]:[Household goods and services]])</f>
        <v>142.5</v>
      </c>
      <c r="AE194" s="1">
        <v>138.4</v>
      </c>
      <c r="AF194" s="5">
        <f>AVERAGE(CPI_Inflation_Clean[[#This Row],[Health]])</f>
        <v>138.4</v>
      </c>
      <c r="AG194" s="1">
        <v>126.4</v>
      </c>
      <c r="AH194" s="5">
        <f>SUM(CPI_Inflation_Clean[[#This Row],[Transport and communication]])</f>
        <v>126.4</v>
      </c>
      <c r="AI194" s="1">
        <v>144.4</v>
      </c>
      <c r="AJ194" s="5">
        <f>SUM(CPI_Inflation_Clean[[#This Row],[Education]])</f>
        <v>144.4</v>
      </c>
      <c r="AK194" s="1">
        <v>157</v>
      </c>
      <c r="AL194" s="1">
        <v>131.19999999999999</v>
      </c>
      <c r="AM194" s="5">
        <f t="shared" ref="AM194:AM257" si="22">SUM(AK194:AL194)</f>
        <v>288.2</v>
      </c>
      <c r="AN194" s="1">
        <v>136.80000000000001</v>
      </c>
      <c r="AO194" s="1">
        <v>135.1</v>
      </c>
      <c r="AP194" s="5">
        <f t="shared" ref="AP194:AP257" si="23">AVERAGE(AN194:AO194)</f>
        <v>135.94999999999999</v>
      </c>
      <c r="AQ194" s="1">
        <v>139.80000000000001</v>
      </c>
    </row>
    <row r="195" spans="1:43">
      <c r="A195" s="1" t="s">
        <v>32</v>
      </c>
      <c r="B195" s="1">
        <v>2018</v>
      </c>
      <c r="C195" s="1" t="s">
        <v>37</v>
      </c>
      <c r="D195" s="1" t="str">
        <f t="shared" si="18"/>
        <v>2018 May</v>
      </c>
      <c r="E195" s="1">
        <v>135</v>
      </c>
      <c r="F195" s="1">
        <v>148.19999999999999</v>
      </c>
      <c r="G195" s="1">
        <v>130.5</v>
      </c>
      <c r="H195" s="1">
        <v>140.69999999999999</v>
      </c>
      <c r="I195" s="1">
        <v>116.4</v>
      </c>
      <c r="J195" s="1">
        <v>151.30000000000001</v>
      </c>
      <c r="K195" s="1">
        <v>131.4</v>
      </c>
      <c r="L195" s="1">
        <v>112.8</v>
      </c>
      <c r="M195" s="1">
        <v>105.3</v>
      </c>
      <c r="N195" s="1">
        <v>139.6</v>
      </c>
      <c r="O195" s="1">
        <v>126.6</v>
      </c>
      <c r="P195" s="1">
        <v>148.69999999999999</v>
      </c>
      <c r="Q195" s="1">
        <v>136.4</v>
      </c>
      <c r="R195" s="5">
        <f t="shared" si="19"/>
        <v>1722.8999999999999</v>
      </c>
      <c r="S195" s="5">
        <f>AVERAGE(CPI_Inflation_Clean[[#This Row],[Cereals and products]:[Food and beverages]])</f>
        <v>132.53076923076921</v>
      </c>
      <c r="T195" s="1">
        <v>138.6</v>
      </c>
      <c r="U195" s="1">
        <v>127.9</v>
      </c>
      <c r="V195" s="1">
        <v>137</v>
      </c>
      <c r="W195" s="5">
        <f t="shared" si="20"/>
        <v>403.5</v>
      </c>
      <c r="X195">
        <v>143.19999999999999</v>
      </c>
      <c r="Y195" s="1">
        <v>124.7</v>
      </c>
      <c r="Z195" s="5">
        <f>SUM(CPI_Inflation_Clean[[#This Row],[Fuel and light]])</f>
        <v>124.7</v>
      </c>
      <c r="AA195" s="1">
        <f>IF(CPI_Inflation_Clean[[#This Row],[Housing]]="",X196,CPI_Inflation_Clean[[#This Row],[Housing]])</f>
        <v>143.19999999999999</v>
      </c>
      <c r="AB195" s="1">
        <v>132.5</v>
      </c>
      <c r="AC195" s="5">
        <f t="shared" si="21"/>
        <v>275.7</v>
      </c>
      <c r="AD195" s="5">
        <f>AVERAGE(CPI_Inflation_Clean[[#This Row],[Housing Clean]:[Household goods and services]])</f>
        <v>137.85</v>
      </c>
      <c r="AE195" s="1">
        <v>132</v>
      </c>
      <c r="AF195" s="5">
        <f>AVERAGE(CPI_Inflation_Clean[[#This Row],[Health]])</f>
        <v>132</v>
      </c>
      <c r="AG195" s="1">
        <v>119.8</v>
      </c>
      <c r="AH195" s="5">
        <f>SUM(CPI_Inflation_Clean[[#This Row],[Transport and communication]])</f>
        <v>119.8</v>
      </c>
      <c r="AI195" s="1">
        <v>140.4</v>
      </c>
      <c r="AJ195" s="5">
        <f>SUM(CPI_Inflation_Clean[[#This Row],[Education]])</f>
        <v>140.4</v>
      </c>
      <c r="AK195" s="1">
        <v>160.30000000000001</v>
      </c>
      <c r="AL195" s="1">
        <v>128.1</v>
      </c>
      <c r="AM195" s="5">
        <f t="shared" si="22"/>
        <v>288.39999999999998</v>
      </c>
      <c r="AN195" s="1">
        <v>128</v>
      </c>
      <c r="AO195" s="1">
        <v>128.9</v>
      </c>
      <c r="AP195" s="5">
        <f t="shared" si="23"/>
        <v>128.44999999999999</v>
      </c>
      <c r="AQ195" s="1">
        <v>135.4</v>
      </c>
    </row>
    <row r="196" spans="1:43">
      <c r="A196" s="1" t="s">
        <v>33</v>
      </c>
      <c r="B196" s="1">
        <v>2018</v>
      </c>
      <c r="C196" s="1" t="s">
        <v>37</v>
      </c>
      <c r="D196" s="1" t="str">
        <f t="shared" si="18"/>
        <v>2018 May</v>
      </c>
      <c r="E196" s="1">
        <v>136.6</v>
      </c>
      <c r="F196" s="1">
        <v>146.6</v>
      </c>
      <c r="G196" s="1">
        <v>133.6</v>
      </c>
      <c r="H196" s="1">
        <v>142.1</v>
      </c>
      <c r="I196" s="1">
        <v>121</v>
      </c>
      <c r="J196" s="1">
        <v>154.6</v>
      </c>
      <c r="K196" s="1">
        <v>135.6</v>
      </c>
      <c r="L196" s="1">
        <v>122.3</v>
      </c>
      <c r="M196" s="1">
        <v>109.6</v>
      </c>
      <c r="N196" s="1">
        <v>138.1</v>
      </c>
      <c r="O196" s="1">
        <v>129.9</v>
      </c>
      <c r="P196" s="1">
        <v>151.69999999999999</v>
      </c>
      <c r="Q196" s="1">
        <v>138.1</v>
      </c>
      <c r="R196" s="5">
        <f t="shared" si="19"/>
        <v>1759.8</v>
      </c>
      <c r="S196" s="5">
        <f>AVERAGE(CPI_Inflation_Clean[[#This Row],[Cereals and products]:[Food and beverages]])</f>
        <v>135.36923076923077</v>
      </c>
      <c r="T196" s="1">
        <v>146</v>
      </c>
      <c r="U196" s="1">
        <v>137.4</v>
      </c>
      <c r="V196" s="1">
        <v>144.69999999999999</v>
      </c>
      <c r="W196" s="5">
        <f t="shared" si="20"/>
        <v>428.09999999999997</v>
      </c>
      <c r="X196">
        <v>143.19999999999999</v>
      </c>
      <c r="Y196" s="1">
        <v>136.9</v>
      </c>
      <c r="Z196" s="5">
        <f>SUM(CPI_Inflation_Clean[[#This Row],[Fuel and light]])</f>
        <v>136.9</v>
      </c>
      <c r="AA196" s="1">
        <f>IF(CPI_Inflation_Clean[[#This Row],[Housing]]="",X197,CPI_Inflation_Clean[[#This Row],[Housing]])</f>
        <v>143.19999999999999</v>
      </c>
      <c r="AB196" s="1">
        <v>137.4</v>
      </c>
      <c r="AC196" s="5">
        <f t="shared" si="21"/>
        <v>280.60000000000002</v>
      </c>
      <c r="AD196" s="5">
        <f>AVERAGE(CPI_Inflation_Clean[[#This Row],[Housing Clean]:[Household goods and services]])</f>
        <v>140.30000000000001</v>
      </c>
      <c r="AE196" s="1">
        <v>136</v>
      </c>
      <c r="AF196" s="5">
        <f>AVERAGE(CPI_Inflation_Clean[[#This Row],[Health]])</f>
        <v>136</v>
      </c>
      <c r="AG196" s="1">
        <v>122.9</v>
      </c>
      <c r="AH196" s="5">
        <f>SUM(CPI_Inflation_Clean[[#This Row],[Transport and communication]])</f>
        <v>122.9</v>
      </c>
      <c r="AI196" s="1">
        <v>142.1</v>
      </c>
      <c r="AJ196" s="5">
        <f>SUM(CPI_Inflation_Clean[[#This Row],[Education]])</f>
        <v>142.1</v>
      </c>
      <c r="AK196" s="1">
        <v>157.9</v>
      </c>
      <c r="AL196" s="1">
        <v>129.9</v>
      </c>
      <c r="AM196" s="5">
        <f t="shared" si="22"/>
        <v>287.8</v>
      </c>
      <c r="AN196" s="1">
        <v>131.80000000000001</v>
      </c>
      <c r="AO196" s="1">
        <v>132.1</v>
      </c>
      <c r="AP196" s="5">
        <f t="shared" si="23"/>
        <v>131.94999999999999</v>
      </c>
      <c r="AQ196" s="1">
        <v>137.80000000000001</v>
      </c>
    </row>
    <row r="197" spans="1:43">
      <c r="A197" s="1" t="s">
        <v>30</v>
      </c>
      <c r="B197" s="1">
        <v>2018</v>
      </c>
      <c r="C197" s="1" t="s">
        <v>38</v>
      </c>
      <c r="D197" s="1" t="str">
        <f t="shared" si="18"/>
        <v>2018 June</v>
      </c>
      <c r="E197" s="1">
        <v>137.6</v>
      </c>
      <c r="F197" s="1">
        <v>148.1</v>
      </c>
      <c r="G197" s="1">
        <v>136.69999999999999</v>
      </c>
      <c r="H197" s="1">
        <v>143.19999999999999</v>
      </c>
      <c r="I197" s="1">
        <v>124</v>
      </c>
      <c r="J197" s="1">
        <v>154.1</v>
      </c>
      <c r="K197" s="1">
        <v>143.5</v>
      </c>
      <c r="L197" s="1">
        <v>126</v>
      </c>
      <c r="M197" s="1">
        <v>112.4</v>
      </c>
      <c r="N197" s="1">
        <v>137.6</v>
      </c>
      <c r="O197" s="1">
        <v>132.80000000000001</v>
      </c>
      <c r="P197" s="1">
        <v>154.30000000000001</v>
      </c>
      <c r="Q197" s="1">
        <v>140</v>
      </c>
      <c r="R197" s="5">
        <f t="shared" si="19"/>
        <v>1790.2999999999997</v>
      </c>
      <c r="S197" s="5">
        <f>AVERAGE(CPI_Inflation_Clean[[#This Row],[Cereals and products]:[Food and beverages]])</f>
        <v>137.71538461538461</v>
      </c>
      <c r="T197" s="1">
        <v>151.30000000000001</v>
      </c>
      <c r="U197" s="1">
        <v>144.69999999999999</v>
      </c>
      <c r="V197" s="1">
        <v>150.30000000000001</v>
      </c>
      <c r="W197" s="5">
        <f t="shared" si="20"/>
        <v>446.3</v>
      </c>
      <c r="Y197" s="1">
        <v>145.1</v>
      </c>
      <c r="Z197" s="5">
        <f>SUM(CPI_Inflation_Clean[[#This Row],[Fuel and light]])</f>
        <v>145.1</v>
      </c>
      <c r="AA197" s="1">
        <f>IF(CPI_Inflation_Clean[[#This Row],[Housing]]="",X198,CPI_Inflation_Clean[[#This Row],[Housing]])</f>
        <v>142.5</v>
      </c>
      <c r="AB197" s="1">
        <v>142.19999999999999</v>
      </c>
      <c r="AC197" s="5">
        <f t="shared" si="21"/>
        <v>284.7</v>
      </c>
      <c r="AD197" s="5">
        <f>AVERAGE(CPI_Inflation_Clean[[#This Row],[Housing Clean]:[Household goods and services]])</f>
        <v>142.35</v>
      </c>
      <c r="AE197" s="1">
        <v>138.4</v>
      </c>
      <c r="AF197" s="5">
        <f>AVERAGE(CPI_Inflation_Clean[[#This Row],[Health]])</f>
        <v>138.4</v>
      </c>
      <c r="AG197" s="1">
        <v>127.4</v>
      </c>
      <c r="AH197" s="5">
        <f>SUM(CPI_Inflation_Clean[[#This Row],[Transport and communication]])</f>
        <v>127.4</v>
      </c>
      <c r="AI197" s="1">
        <v>145.1</v>
      </c>
      <c r="AJ197" s="5">
        <f>SUM(CPI_Inflation_Clean[[#This Row],[Education]])</f>
        <v>145.1</v>
      </c>
      <c r="AK197" s="1">
        <v>157.30000000000001</v>
      </c>
      <c r="AL197" s="1">
        <v>131.4</v>
      </c>
      <c r="AM197" s="5">
        <f t="shared" si="22"/>
        <v>288.70000000000005</v>
      </c>
      <c r="AN197" s="1">
        <v>137.80000000000001</v>
      </c>
      <c r="AO197" s="1">
        <v>135.6</v>
      </c>
      <c r="AP197" s="5">
        <f t="shared" si="23"/>
        <v>136.69999999999999</v>
      </c>
      <c r="AQ197" s="1">
        <v>140.5</v>
      </c>
    </row>
    <row r="198" spans="1:43">
      <c r="A198" s="1" t="s">
        <v>32</v>
      </c>
      <c r="B198" s="1">
        <v>2018</v>
      </c>
      <c r="C198" s="1" t="s">
        <v>38</v>
      </c>
      <c r="D198" s="1" t="str">
        <f t="shared" si="18"/>
        <v>2018 June</v>
      </c>
      <c r="E198" s="1">
        <v>135.30000000000001</v>
      </c>
      <c r="F198" s="1">
        <v>149.69999999999999</v>
      </c>
      <c r="G198" s="1">
        <v>133.9</v>
      </c>
      <c r="H198" s="1">
        <v>140.80000000000001</v>
      </c>
      <c r="I198" s="1">
        <v>116.6</v>
      </c>
      <c r="J198" s="1">
        <v>152.19999999999999</v>
      </c>
      <c r="K198" s="1">
        <v>144</v>
      </c>
      <c r="L198" s="1">
        <v>112.3</v>
      </c>
      <c r="M198" s="1">
        <v>108.4</v>
      </c>
      <c r="N198" s="1">
        <v>140</v>
      </c>
      <c r="O198" s="1">
        <v>126.7</v>
      </c>
      <c r="P198" s="1">
        <v>149</v>
      </c>
      <c r="Q198" s="1">
        <v>138.4</v>
      </c>
      <c r="R198" s="5">
        <f t="shared" si="19"/>
        <v>1747.3000000000002</v>
      </c>
      <c r="S198" s="5">
        <f>AVERAGE(CPI_Inflation_Clean[[#This Row],[Cereals and products]:[Food and beverages]])</f>
        <v>134.40769230769232</v>
      </c>
      <c r="T198" s="1">
        <v>138.9</v>
      </c>
      <c r="U198" s="1">
        <v>128.69999999999999</v>
      </c>
      <c r="V198" s="1">
        <v>137.4</v>
      </c>
      <c r="W198" s="5">
        <f t="shared" si="20"/>
        <v>405</v>
      </c>
      <c r="X198">
        <v>142.5</v>
      </c>
      <c r="Y198" s="1">
        <v>126.5</v>
      </c>
      <c r="Z198" s="5">
        <f>SUM(CPI_Inflation_Clean[[#This Row],[Fuel and light]])</f>
        <v>126.5</v>
      </c>
      <c r="AA198" s="1">
        <f>IF(CPI_Inflation_Clean[[#This Row],[Housing]]="",X199,CPI_Inflation_Clean[[#This Row],[Housing]])</f>
        <v>142.5</v>
      </c>
      <c r="AB198" s="1">
        <v>133.1</v>
      </c>
      <c r="AC198" s="5">
        <f t="shared" si="21"/>
        <v>275.60000000000002</v>
      </c>
      <c r="AD198" s="5">
        <f>AVERAGE(CPI_Inflation_Clean[[#This Row],[Housing Clean]:[Household goods and services]])</f>
        <v>137.80000000000001</v>
      </c>
      <c r="AE198" s="1">
        <v>132.6</v>
      </c>
      <c r="AF198" s="5">
        <f>AVERAGE(CPI_Inflation_Clean[[#This Row],[Health]])</f>
        <v>132.6</v>
      </c>
      <c r="AG198" s="1">
        <v>120.4</v>
      </c>
      <c r="AH198" s="5">
        <f>SUM(CPI_Inflation_Clean[[#This Row],[Transport and communication]])</f>
        <v>120.4</v>
      </c>
      <c r="AI198" s="1">
        <v>141.19999999999999</v>
      </c>
      <c r="AJ198" s="5">
        <f>SUM(CPI_Inflation_Clean[[#This Row],[Education]])</f>
        <v>141.19999999999999</v>
      </c>
      <c r="AK198" s="1">
        <v>161</v>
      </c>
      <c r="AL198" s="1">
        <v>128.19999999999999</v>
      </c>
      <c r="AM198" s="5">
        <f t="shared" si="22"/>
        <v>289.2</v>
      </c>
      <c r="AN198" s="1">
        <v>128.5</v>
      </c>
      <c r="AO198" s="1">
        <v>129.5</v>
      </c>
      <c r="AP198" s="5">
        <f t="shared" si="23"/>
        <v>129</v>
      </c>
      <c r="AQ198" s="1">
        <v>136.19999999999999</v>
      </c>
    </row>
    <row r="199" spans="1:43">
      <c r="A199" s="1" t="s">
        <v>33</v>
      </c>
      <c r="B199" s="1">
        <v>2018</v>
      </c>
      <c r="C199" s="1" t="s">
        <v>38</v>
      </c>
      <c r="D199" s="1" t="str">
        <f t="shared" si="18"/>
        <v>2018 June</v>
      </c>
      <c r="E199" s="1">
        <v>136.9</v>
      </c>
      <c r="F199" s="1">
        <v>148.69999999999999</v>
      </c>
      <c r="G199" s="1">
        <v>135.6</v>
      </c>
      <c r="H199" s="1">
        <v>142.30000000000001</v>
      </c>
      <c r="I199" s="1">
        <v>121.3</v>
      </c>
      <c r="J199" s="1">
        <v>153.19999999999999</v>
      </c>
      <c r="K199" s="1">
        <v>143.69999999999999</v>
      </c>
      <c r="L199" s="1">
        <v>121.4</v>
      </c>
      <c r="M199" s="1">
        <v>111.1</v>
      </c>
      <c r="N199" s="1">
        <v>138.4</v>
      </c>
      <c r="O199" s="1">
        <v>130.30000000000001</v>
      </c>
      <c r="P199" s="1">
        <v>151.80000000000001</v>
      </c>
      <c r="Q199" s="1">
        <v>139.4</v>
      </c>
      <c r="R199" s="5">
        <f t="shared" si="19"/>
        <v>1774.1000000000001</v>
      </c>
      <c r="S199" s="5">
        <f>AVERAGE(CPI_Inflation_Clean[[#This Row],[Cereals and products]:[Food and beverages]])</f>
        <v>136.46923076923079</v>
      </c>
      <c r="T199" s="1">
        <v>146.4</v>
      </c>
      <c r="U199" s="1">
        <v>138.1</v>
      </c>
      <c r="V199" s="1">
        <v>145.19999999999999</v>
      </c>
      <c r="W199" s="5">
        <f t="shared" si="20"/>
        <v>429.7</v>
      </c>
      <c r="X199">
        <v>142.5</v>
      </c>
      <c r="Y199" s="1">
        <v>138.1</v>
      </c>
      <c r="Z199" s="5">
        <f>SUM(CPI_Inflation_Clean[[#This Row],[Fuel and light]])</f>
        <v>138.1</v>
      </c>
      <c r="AA199" s="1">
        <f>IF(CPI_Inflation_Clean[[#This Row],[Housing]]="",X200,CPI_Inflation_Clean[[#This Row],[Housing]])</f>
        <v>142.5</v>
      </c>
      <c r="AB199" s="1">
        <v>137.9</v>
      </c>
      <c r="AC199" s="5">
        <f t="shared" si="21"/>
        <v>280.39999999999998</v>
      </c>
      <c r="AD199" s="5">
        <f>AVERAGE(CPI_Inflation_Clean[[#This Row],[Housing Clean]:[Household goods and services]])</f>
        <v>140.19999999999999</v>
      </c>
      <c r="AE199" s="1">
        <v>136.19999999999999</v>
      </c>
      <c r="AF199" s="5">
        <f>AVERAGE(CPI_Inflation_Clean[[#This Row],[Health]])</f>
        <v>136.19999999999999</v>
      </c>
      <c r="AG199" s="1">
        <v>123.7</v>
      </c>
      <c r="AH199" s="5">
        <f>SUM(CPI_Inflation_Clean[[#This Row],[Transport and communication]])</f>
        <v>123.7</v>
      </c>
      <c r="AI199" s="1">
        <v>142.80000000000001</v>
      </c>
      <c r="AJ199" s="5">
        <f>SUM(CPI_Inflation_Clean[[#This Row],[Education]])</f>
        <v>142.80000000000001</v>
      </c>
      <c r="AK199" s="1">
        <v>158.30000000000001</v>
      </c>
      <c r="AL199" s="1">
        <v>130.1</v>
      </c>
      <c r="AM199" s="5">
        <f t="shared" si="22"/>
        <v>288.39999999999998</v>
      </c>
      <c r="AN199" s="1">
        <v>132.6</v>
      </c>
      <c r="AO199" s="1">
        <v>132.6</v>
      </c>
      <c r="AP199" s="5">
        <f t="shared" si="23"/>
        <v>132.6</v>
      </c>
      <c r="AQ199" s="1">
        <v>138.5</v>
      </c>
    </row>
    <row r="200" spans="1:43">
      <c r="A200" s="1" t="s">
        <v>30</v>
      </c>
      <c r="B200" s="1">
        <v>2018</v>
      </c>
      <c r="C200" s="1" t="s">
        <v>39</v>
      </c>
      <c r="D200" s="1" t="str">
        <f t="shared" si="18"/>
        <v>2018 July</v>
      </c>
      <c r="E200" s="1">
        <v>138.4</v>
      </c>
      <c r="F200" s="1">
        <v>149.30000000000001</v>
      </c>
      <c r="G200" s="1">
        <v>139.30000000000001</v>
      </c>
      <c r="H200" s="1">
        <v>143.4</v>
      </c>
      <c r="I200" s="1">
        <v>124.1</v>
      </c>
      <c r="J200" s="1">
        <v>153.30000000000001</v>
      </c>
      <c r="K200" s="1">
        <v>154.19999999999999</v>
      </c>
      <c r="L200" s="1">
        <v>126.4</v>
      </c>
      <c r="M200" s="1">
        <v>114.3</v>
      </c>
      <c r="N200" s="1">
        <v>138.19999999999999</v>
      </c>
      <c r="O200" s="1">
        <v>132.80000000000001</v>
      </c>
      <c r="P200" s="1">
        <v>154.80000000000001</v>
      </c>
      <c r="Q200" s="1">
        <v>142</v>
      </c>
      <c r="R200" s="5">
        <f t="shared" si="19"/>
        <v>1810.5000000000002</v>
      </c>
      <c r="S200" s="5">
        <f>AVERAGE(CPI_Inflation_Clean[[#This Row],[Cereals and products]:[Food and beverages]])</f>
        <v>139.26923076923077</v>
      </c>
      <c r="T200" s="1">
        <v>151.5</v>
      </c>
      <c r="U200" s="1">
        <v>145.1</v>
      </c>
      <c r="V200" s="1">
        <v>150.6</v>
      </c>
      <c r="W200" s="5">
        <f t="shared" si="20"/>
        <v>447.20000000000005</v>
      </c>
      <c r="Y200" s="1">
        <v>146.80000000000001</v>
      </c>
      <c r="Z200" s="5">
        <f>SUM(CPI_Inflation_Clean[[#This Row],[Fuel and light]])</f>
        <v>146.80000000000001</v>
      </c>
      <c r="AA200" s="1">
        <f>IF(CPI_Inflation_Clean[[#This Row],[Housing]]="",X201,CPI_Inflation_Clean[[#This Row],[Housing]])</f>
        <v>143.6</v>
      </c>
      <c r="AB200" s="1">
        <v>143.1</v>
      </c>
      <c r="AC200" s="5">
        <f t="shared" si="21"/>
        <v>286.7</v>
      </c>
      <c r="AD200" s="5">
        <f>AVERAGE(CPI_Inflation_Clean[[#This Row],[Housing Clean]:[Household goods and services]])</f>
        <v>143.35</v>
      </c>
      <c r="AE200" s="1">
        <v>139</v>
      </c>
      <c r="AF200" s="5">
        <f>AVERAGE(CPI_Inflation_Clean[[#This Row],[Health]])</f>
        <v>139</v>
      </c>
      <c r="AG200" s="1">
        <v>127.5</v>
      </c>
      <c r="AH200" s="5">
        <f>SUM(CPI_Inflation_Clean[[#This Row],[Transport and communication]])</f>
        <v>127.5</v>
      </c>
      <c r="AI200" s="1">
        <v>145.80000000000001</v>
      </c>
      <c r="AJ200" s="5">
        <f>SUM(CPI_Inflation_Clean[[#This Row],[Education]])</f>
        <v>145.80000000000001</v>
      </c>
      <c r="AK200" s="1">
        <v>156.1</v>
      </c>
      <c r="AL200" s="1">
        <v>131.4</v>
      </c>
      <c r="AM200" s="5">
        <f t="shared" si="22"/>
        <v>287.5</v>
      </c>
      <c r="AN200" s="1">
        <v>138.4</v>
      </c>
      <c r="AO200" s="1">
        <v>136</v>
      </c>
      <c r="AP200" s="5">
        <f t="shared" si="23"/>
        <v>137.19999999999999</v>
      </c>
      <c r="AQ200" s="1">
        <v>141.80000000000001</v>
      </c>
    </row>
    <row r="201" spans="1:43">
      <c r="A201" s="1" t="s">
        <v>32</v>
      </c>
      <c r="B201" s="1">
        <v>2018</v>
      </c>
      <c r="C201" s="1" t="s">
        <v>39</v>
      </c>
      <c r="D201" s="1" t="str">
        <f t="shared" si="18"/>
        <v>2018 July</v>
      </c>
      <c r="E201" s="1">
        <v>135.6</v>
      </c>
      <c r="F201" s="1">
        <v>148.6</v>
      </c>
      <c r="G201" s="1">
        <v>139.1</v>
      </c>
      <c r="H201" s="1">
        <v>141</v>
      </c>
      <c r="I201" s="1">
        <v>116.7</v>
      </c>
      <c r="J201" s="1">
        <v>149.69999999999999</v>
      </c>
      <c r="K201" s="1">
        <v>159.19999999999999</v>
      </c>
      <c r="L201" s="1">
        <v>112.6</v>
      </c>
      <c r="M201" s="1">
        <v>111.8</v>
      </c>
      <c r="N201" s="1">
        <v>140.30000000000001</v>
      </c>
      <c r="O201" s="1">
        <v>126.8</v>
      </c>
      <c r="P201" s="1">
        <v>149.4</v>
      </c>
      <c r="Q201" s="1">
        <v>140.30000000000001</v>
      </c>
      <c r="R201" s="5">
        <f t="shared" si="19"/>
        <v>1771.1</v>
      </c>
      <c r="S201" s="5">
        <f>AVERAGE(CPI_Inflation_Clean[[#This Row],[Cereals and products]:[Food and beverages]])</f>
        <v>136.23846153846154</v>
      </c>
      <c r="T201" s="1">
        <v>139.6</v>
      </c>
      <c r="U201" s="1">
        <v>128.9</v>
      </c>
      <c r="V201" s="1">
        <v>137.9</v>
      </c>
      <c r="W201" s="5">
        <f t="shared" si="20"/>
        <v>406.4</v>
      </c>
      <c r="X201">
        <v>143.6</v>
      </c>
      <c r="Y201" s="1">
        <v>128.1</v>
      </c>
      <c r="Z201" s="5">
        <f>SUM(CPI_Inflation_Clean[[#This Row],[Fuel and light]])</f>
        <v>128.1</v>
      </c>
      <c r="AA201" s="1">
        <f>IF(CPI_Inflation_Clean[[#This Row],[Housing]]="",X202,CPI_Inflation_Clean[[#This Row],[Housing]])</f>
        <v>143.6</v>
      </c>
      <c r="AB201" s="1">
        <v>133.6</v>
      </c>
      <c r="AC201" s="5">
        <f t="shared" si="21"/>
        <v>277.2</v>
      </c>
      <c r="AD201" s="5">
        <f>AVERAGE(CPI_Inflation_Clean[[#This Row],[Housing Clean]:[Household goods and services]])</f>
        <v>138.6</v>
      </c>
      <c r="AE201" s="1">
        <v>133.6</v>
      </c>
      <c r="AF201" s="5">
        <f>AVERAGE(CPI_Inflation_Clean[[#This Row],[Health]])</f>
        <v>133.6</v>
      </c>
      <c r="AG201" s="1">
        <v>120.1</v>
      </c>
      <c r="AH201" s="5">
        <f>SUM(CPI_Inflation_Clean[[#This Row],[Transport and communication]])</f>
        <v>120.1</v>
      </c>
      <c r="AI201" s="1">
        <v>144</v>
      </c>
      <c r="AJ201" s="5">
        <f>SUM(CPI_Inflation_Clean[[#This Row],[Education]])</f>
        <v>144</v>
      </c>
      <c r="AK201" s="1">
        <v>161.4</v>
      </c>
      <c r="AL201" s="1">
        <v>128.19999999999999</v>
      </c>
      <c r="AM201" s="5">
        <f t="shared" si="22"/>
        <v>289.60000000000002</v>
      </c>
      <c r="AN201" s="1">
        <v>129</v>
      </c>
      <c r="AO201" s="1">
        <v>130.19999999999999</v>
      </c>
      <c r="AP201" s="5">
        <f t="shared" si="23"/>
        <v>129.6</v>
      </c>
      <c r="AQ201" s="1">
        <v>137.5</v>
      </c>
    </row>
    <row r="202" spans="1:43">
      <c r="A202" s="1" t="s">
        <v>33</v>
      </c>
      <c r="B202" s="1">
        <v>2018</v>
      </c>
      <c r="C202" s="1" t="s">
        <v>39</v>
      </c>
      <c r="D202" s="1" t="str">
        <f t="shared" si="18"/>
        <v>2018 July</v>
      </c>
      <c r="E202" s="1">
        <v>137.5</v>
      </c>
      <c r="F202" s="1">
        <v>149.1</v>
      </c>
      <c r="G202" s="1">
        <v>139.19999999999999</v>
      </c>
      <c r="H202" s="1">
        <v>142.5</v>
      </c>
      <c r="I202" s="1">
        <v>121.4</v>
      </c>
      <c r="J202" s="1">
        <v>151.6</v>
      </c>
      <c r="K202" s="1">
        <v>155.9</v>
      </c>
      <c r="L202" s="1">
        <v>121.7</v>
      </c>
      <c r="M202" s="1">
        <v>113.5</v>
      </c>
      <c r="N202" s="1">
        <v>138.9</v>
      </c>
      <c r="O202" s="1">
        <v>130.30000000000001</v>
      </c>
      <c r="P202" s="1">
        <v>152.30000000000001</v>
      </c>
      <c r="Q202" s="1">
        <v>141.4</v>
      </c>
      <c r="R202" s="5">
        <f t="shared" si="19"/>
        <v>1795.3</v>
      </c>
      <c r="S202" s="5">
        <f>AVERAGE(CPI_Inflation_Clean[[#This Row],[Cereals and products]:[Food and beverages]])</f>
        <v>138.1</v>
      </c>
      <c r="T202" s="1">
        <v>146.80000000000001</v>
      </c>
      <c r="U202" s="1">
        <v>138.4</v>
      </c>
      <c r="V202" s="1">
        <v>145.6</v>
      </c>
      <c r="W202" s="5">
        <f t="shared" si="20"/>
        <v>430.80000000000007</v>
      </c>
      <c r="X202">
        <v>143.6</v>
      </c>
      <c r="Y202" s="1">
        <v>139.69999999999999</v>
      </c>
      <c r="Z202" s="5">
        <f>SUM(CPI_Inflation_Clean[[#This Row],[Fuel and light]])</f>
        <v>139.69999999999999</v>
      </c>
      <c r="AA202" s="1">
        <f>IF(CPI_Inflation_Clean[[#This Row],[Housing]]="",X203,CPI_Inflation_Clean[[#This Row],[Housing]])</f>
        <v>143.6</v>
      </c>
      <c r="AB202" s="1">
        <v>138.6</v>
      </c>
      <c r="AC202" s="5">
        <f t="shared" si="21"/>
        <v>282.2</v>
      </c>
      <c r="AD202" s="5">
        <f>AVERAGE(CPI_Inflation_Clean[[#This Row],[Housing Clean]:[Household goods and services]])</f>
        <v>141.1</v>
      </c>
      <c r="AE202" s="1">
        <v>137</v>
      </c>
      <c r="AF202" s="5">
        <f>AVERAGE(CPI_Inflation_Clean[[#This Row],[Health]])</f>
        <v>137</v>
      </c>
      <c r="AG202" s="1">
        <v>123.6</v>
      </c>
      <c r="AH202" s="5">
        <f>SUM(CPI_Inflation_Clean[[#This Row],[Transport and communication]])</f>
        <v>123.6</v>
      </c>
      <c r="AI202" s="1">
        <v>144.69999999999999</v>
      </c>
      <c r="AJ202" s="5">
        <f>SUM(CPI_Inflation_Clean[[#This Row],[Education]])</f>
        <v>144.69999999999999</v>
      </c>
      <c r="AK202" s="1">
        <v>157.5</v>
      </c>
      <c r="AL202" s="1">
        <v>130.1</v>
      </c>
      <c r="AM202" s="5">
        <f t="shared" si="22"/>
        <v>287.60000000000002</v>
      </c>
      <c r="AN202" s="1">
        <v>133.1</v>
      </c>
      <c r="AO202" s="1">
        <v>133.19999999999999</v>
      </c>
      <c r="AP202" s="5">
        <f t="shared" si="23"/>
        <v>133.14999999999998</v>
      </c>
      <c r="AQ202" s="1">
        <v>139.80000000000001</v>
      </c>
    </row>
    <row r="203" spans="1:43">
      <c r="A203" s="1" t="s">
        <v>30</v>
      </c>
      <c r="B203" s="1">
        <v>2018</v>
      </c>
      <c r="C203" s="1" t="s">
        <v>40</v>
      </c>
      <c r="D203" s="1" t="str">
        <f t="shared" si="18"/>
        <v>2018 August</v>
      </c>
      <c r="E203" s="1">
        <v>139.19999999999999</v>
      </c>
      <c r="F203" s="1">
        <v>148.80000000000001</v>
      </c>
      <c r="G203" s="1">
        <v>139.1</v>
      </c>
      <c r="H203" s="1">
        <v>143.5</v>
      </c>
      <c r="I203" s="1">
        <v>125</v>
      </c>
      <c r="J203" s="1">
        <v>154.4</v>
      </c>
      <c r="K203" s="1">
        <v>156.30000000000001</v>
      </c>
      <c r="L203" s="1">
        <v>126.8</v>
      </c>
      <c r="M203" s="1">
        <v>115.4</v>
      </c>
      <c r="N203" s="1">
        <v>138.6</v>
      </c>
      <c r="O203" s="1">
        <v>133.80000000000001</v>
      </c>
      <c r="P203" s="1">
        <v>155.19999999999999</v>
      </c>
      <c r="Q203" s="1">
        <v>142.69999999999999</v>
      </c>
      <c r="R203" s="5">
        <f t="shared" si="19"/>
        <v>1818.8</v>
      </c>
      <c r="S203" s="5">
        <f>AVERAGE(CPI_Inflation_Clean[[#This Row],[Cereals and products]:[Food and beverages]])</f>
        <v>139.90769230769232</v>
      </c>
      <c r="T203" s="1">
        <v>152.1</v>
      </c>
      <c r="U203" s="1">
        <v>145.80000000000001</v>
      </c>
      <c r="V203" s="1">
        <v>151.30000000000001</v>
      </c>
      <c r="W203" s="5">
        <f t="shared" si="20"/>
        <v>449.2</v>
      </c>
      <c r="Y203" s="1">
        <v>147.69999999999999</v>
      </c>
      <c r="Z203" s="5">
        <f>SUM(CPI_Inflation_Clean[[#This Row],[Fuel and light]])</f>
        <v>147.69999999999999</v>
      </c>
      <c r="AA203" s="1">
        <f>IF(CPI_Inflation_Clean[[#This Row],[Housing]]="",X204,CPI_Inflation_Clean[[#This Row],[Housing]])</f>
        <v>144.6</v>
      </c>
      <c r="AB203" s="1">
        <v>143.80000000000001</v>
      </c>
      <c r="AC203" s="5">
        <f t="shared" si="21"/>
        <v>288.39999999999998</v>
      </c>
      <c r="AD203" s="5">
        <f>AVERAGE(CPI_Inflation_Clean[[#This Row],[Housing Clean]:[Household goods and services]])</f>
        <v>144.19999999999999</v>
      </c>
      <c r="AE203" s="1">
        <v>139.4</v>
      </c>
      <c r="AF203" s="5">
        <f>AVERAGE(CPI_Inflation_Clean[[#This Row],[Health]])</f>
        <v>139.4</v>
      </c>
      <c r="AG203" s="1">
        <v>128.30000000000001</v>
      </c>
      <c r="AH203" s="5">
        <f>SUM(CPI_Inflation_Clean[[#This Row],[Transport and communication]])</f>
        <v>128.30000000000001</v>
      </c>
      <c r="AI203" s="1">
        <v>146.9</v>
      </c>
      <c r="AJ203" s="5">
        <f>SUM(CPI_Inflation_Clean[[#This Row],[Education]])</f>
        <v>146.9</v>
      </c>
      <c r="AK203" s="1">
        <v>156.4</v>
      </c>
      <c r="AL203" s="1">
        <v>131.30000000000001</v>
      </c>
      <c r="AM203" s="5">
        <f t="shared" si="22"/>
        <v>287.70000000000005</v>
      </c>
      <c r="AN203" s="1">
        <v>138.6</v>
      </c>
      <c r="AO203" s="1">
        <v>136.6</v>
      </c>
      <c r="AP203" s="5">
        <f t="shared" si="23"/>
        <v>137.6</v>
      </c>
      <c r="AQ203" s="1">
        <v>142.5</v>
      </c>
    </row>
    <row r="204" spans="1:43">
      <c r="A204" s="1" t="s">
        <v>32</v>
      </c>
      <c r="B204" s="1">
        <v>2018</v>
      </c>
      <c r="C204" s="1" t="s">
        <v>40</v>
      </c>
      <c r="D204" s="1" t="str">
        <f t="shared" si="18"/>
        <v>2018 August</v>
      </c>
      <c r="E204" s="1">
        <v>136.5</v>
      </c>
      <c r="F204" s="1">
        <v>146.4</v>
      </c>
      <c r="G204" s="1">
        <v>136.6</v>
      </c>
      <c r="H204" s="1">
        <v>141.19999999999999</v>
      </c>
      <c r="I204" s="1">
        <v>117.4</v>
      </c>
      <c r="J204" s="1">
        <v>146.30000000000001</v>
      </c>
      <c r="K204" s="1">
        <v>157.30000000000001</v>
      </c>
      <c r="L204" s="1">
        <v>113.6</v>
      </c>
      <c r="M204" s="1">
        <v>113.3</v>
      </c>
      <c r="N204" s="1">
        <v>141.1</v>
      </c>
      <c r="O204" s="1">
        <v>127.4</v>
      </c>
      <c r="P204" s="1">
        <v>150.4</v>
      </c>
      <c r="Q204" s="1">
        <v>140.1</v>
      </c>
      <c r="R204" s="5">
        <f t="shared" si="19"/>
        <v>1767.6</v>
      </c>
      <c r="S204" s="5">
        <f>AVERAGE(CPI_Inflation_Clean[[#This Row],[Cereals and products]:[Food and beverages]])</f>
        <v>135.96923076923076</v>
      </c>
      <c r="T204" s="1">
        <v>140</v>
      </c>
      <c r="U204" s="1">
        <v>129</v>
      </c>
      <c r="V204" s="1">
        <v>138.30000000000001</v>
      </c>
      <c r="W204" s="5">
        <f t="shared" si="20"/>
        <v>407.3</v>
      </c>
      <c r="X204">
        <v>144.6</v>
      </c>
      <c r="Y204" s="1">
        <v>129.80000000000001</v>
      </c>
      <c r="Z204" s="5">
        <f>SUM(CPI_Inflation_Clean[[#This Row],[Fuel and light]])</f>
        <v>129.80000000000001</v>
      </c>
      <c r="AA204" s="1">
        <f>IF(CPI_Inflation_Clean[[#This Row],[Housing]]="",X205,CPI_Inflation_Clean[[#This Row],[Housing]])</f>
        <v>144.6</v>
      </c>
      <c r="AB204" s="1">
        <v>134.4</v>
      </c>
      <c r="AC204" s="5">
        <f t="shared" si="21"/>
        <v>279</v>
      </c>
      <c r="AD204" s="5">
        <f>AVERAGE(CPI_Inflation_Clean[[#This Row],[Housing Clean]:[Household goods and services]])</f>
        <v>139.5</v>
      </c>
      <c r="AE204" s="1">
        <v>134.9</v>
      </c>
      <c r="AF204" s="5">
        <f>AVERAGE(CPI_Inflation_Clean[[#This Row],[Health]])</f>
        <v>134.9</v>
      </c>
      <c r="AG204" s="1">
        <v>120.7</v>
      </c>
      <c r="AH204" s="5">
        <f>SUM(CPI_Inflation_Clean[[#This Row],[Transport and communication]])</f>
        <v>120.7</v>
      </c>
      <c r="AI204" s="1">
        <v>145.30000000000001</v>
      </c>
      <c r="AJ204" s="5">
        <f>SUM(CPI_Inflation_Clean[[#This Row],[Education]])</f>
        <v>145.30000000000001</v>
      </c>
      <c r="AK204" s="1">
        <v>162.1</v>
      </c>
      <c r="AL204" s="1">
        <v>128.30000000000001</v>
      </c>
      <c r="AM204" s="5">
        <f t="shared" si="22"/>
        <v>290.39999999999998</v>
      </c>
      <c r="AN204" s="1">
        <v>129.80000000000001</v>
      </c>
      <c r="AO204" s="1">
        <v>131</v>
      </c>
      <c r="AP204" s="5">
        <f t="shared" si="23"/>
        <v>130.4</v>
      </c>
      <c r="AQ204" s="1">
        <v>138</v>
      </c>
    </row>
    <row r="205" spans="1:43">
      <c r="A205" s="1" t="s">
        <v>33</v>
      </c>
      <c r="B205" s="1">
        <v>2018</v>
      </c>
      <c r="C205" s="1" t="s">
        <v>40</v>
      </c>
      <c r="D205" s="1" t="str">
        <f t="shared" si="18"/>
        <v>2018 August</v>
      </c>
      <c r="E205" s="1">
        <v>138.30000000000001</v>
      </c>
      <c r="F205" s="1">
        <v>148</v>
      </c>
      <c r="G205" s="1">
        <v>138.1</v>
      </c>
      <c r="H205" s="1">
        <v>142.6</v>
      </c>
      <c r="I205" s="1">
        <v>122.2</v>
      </c>
      <c r="J205" s="1">
        <v>150.6</v>
      </c>
      <c r="K205" s="1">
        <v>156.6</v>
      </c>
      <c r="L205" s="1">
        <v>122.4</v>
      </c>
      <c r="M205" s="1">
        <v>114.7</v>
      </c>
      <c r="N205" s="1">
        <v>139.4</v>
      </c>
      <c r="O205" s="1">
        <v>131.1</v>
      </c>
      <c r="P205" s="1">
        <v>153</v>
      </c>
      <c r="Q205" s="1">
        <v>141.69999999999999</v>
      </c>
      <c r="R205" s="5">
        <f t="shared" si="19"/>
        <v>1798.7000000000003</v>
      </c>
      <c r="S205" s="5">
        <f>AVERAGE(CPI_Inflation_Clean[[#This Row],[Cereals and products]:[Food and beverages]])</f>
        <v>138.36153846153849</v>
      </c>
      <c r="T205" s="1">
        <v>147.30000000000001</v>
      </c>
      <c r="U205" s="1">
        <v>138.80000000000001</v>
      </c>
      <c r="V205" s="1">
        <v>146.1</v>
      </c>
      <c r="W205" s="5">
        <f t="shared" si="20"/>
        <v>432.20000000000005</v>
      </c>
      <c r="X205">
        <v>144.6</v>
      </c>
      <c r="Y205" s="1">
        <v>140.9</v>
      </c>
      <c r="Z205" s="5">
        <f>SUM(CPI_Inflation_Clean[[#This Row],[Fuel and light]])</f>
        <v>140.9</v>
      </c>
      <c r="AA205" s="1">
        <f>IF(CPI_Inflation_Clean[[#This Row],[Housing]]="",X206,CPI_Inflation_Clean[[#This Row],[Housing]])</f>
        <v>144.6</v>
      </c>
      <c r="AB205" s="1">
        <v>139.4</v>
      </c>
      <c r="AC205" s="5">
        <f t="shared" si="21"/>
        <v>284</v>
      </c>
      <c r="AD205" s="5">
        <f>AVERAGE(CPI_Inflation_Clean[[#This Row],[Housing Clean]:[Household goods and services]])</f>
        <v>142</v>
      </c>
      <c r="AE205" s="1">
        <v>137.69999999999999</v>
      </c>
      <c r="AF205" s="5">
        <f>AVERAGE(CPI_Inflation_Clean[[#This Row],[Health]])</f>
        <v>137.69999999999999</v>
      </c>
      <c r="AG205" s="1">
        <v>124.3</v>
      </c>
      <c r="AH205" s="5">
        <f>SUM(CPI_Inflation_Clean[[#This Row],[Transport and communication]])</f>
        <v>124.3</v>
      </c>
      <c r="AI205" s="1">
        <v>146</v>
      </c>
      <c r="AJ205" s="5">
        <f>SUM(CPI_Inflation_Clean[[#This Row],[Education]])</f>
        <v>146</v>
      </c>
      <c r="AK205" s="1">
        <v>157.9</v>
      </c>
      <c r="AL205" s="1">
        <v>130.1</v>
      </c>
      <c r="AM205" s="5">
        <f t="shared" si="22"/>
        <v>288</v>
      </c>
      <c r="AN205" s="1">
        <v>133.6</v>
      </c>
      <c r="AO205" s="1">
        <v>133.9</v>
      </c>
      <c r="AP205" s="5">
        <f t="shared" si="23"/>
        <v>133.75</v>
      </c>
      <c r="AQ205" s="1">
        <v>140.4</v>
      </c>
    </row>
    <row r="206" spans="1:43">
      <c r="A206" s="1" t="s">
        <v>30</v>
      </c>
      <c r="B206" s="1">
        <v>2018</v>
      </c>
      <c r="C206" s="1" t="s">
        <v>41</v>
      </c>
      <c r="D206" s="1" t="str">
        <f t="shared" si="18"/>
        <v>2018 September</v>
      </c>
      <c r="E206" s="1">
        <v>139.4</v>
      </c>
      <c r="F206" s="1">
        <v>147.19999999999999</v>
      </c>
      <c r="G206" s="1">
        <v>136.6</v>
      </c>
      <c r="H206" s="1">
        <v>143.69999999999999</v>
      </c>
      <c r="I206" s="1">
        <v>124.6</v>
      </c>
      <c r="J206" s="1">
        <v>150.1</v>
      </c>
      <c r="K206" s="1">
        <v>149.4</v>
      </c>
      <c r="L206" s="1">
        <v>125.4</v>
      </c>
      <c r="M206" s="1">
        <v>114.4</v>
      </c>
      <c r="N206" s="1">
        <v>138.69999999999999</v>
      </c>
      <c r="O206" s="1">
        <v>133.1</v>
      </c>
      <c r="P206" s="1">
        <v>155.9</v>
      </c>
      <c r="Q206" s="1">
        <v>141.30000000000001</v>
      </c>
      <c r="R206" s="5">
        <f t="shared" si="19"/>
        <v>1799.8000000000002</v>
      </c>
      <c r="S206" s="5">
        <f>AVERAGE(CPI_Inflation_Clean[[#This Row],[Cereals and products]:[Food and beverages]])</f>
        <v>138.44615384615386</v>
      </c>
      <c r="T206" s="1">
        <v>152.1</v>
      </c>
      <c r="U206" s="1">
        <v>146.1</v>
      </c>
      <c r="V206" s="1">
        <v>151.30000000000001</v>
      </c>
      <c r="W206" s="5">
        <f t="shared" si="20"/>
        <v>449.5</v>
      </c>
      <c r="Y206" s="1">
        <v>149</v>
      </c>
      <c r="Z206" s="5">
        <f>SUM(CPI_Inflation_Clean[[#This Row],[Fuel and light]])</f>
        <v>149</v>
      </c>
      <c r="AA206" s="1">
        <f>IF(CPI_Inflation_Clean[[#This Row],[Housing]]="",X207,CPI_Inflation_Clean[[#This Row],[Housing]])</f>
        <v>145.30000000000001</v>
      </c>
      <c r="AB206" s="1">
        <v>144</v>
      </c>
      <c r="AC206" s="5">
        <f t="shared" si="21"/>
        <v>289.3</v>
      </c>
      <c r="AD206" s="5">
        <f>AVERAGE(CPI_Inflation_Clean[[#This Row],[Housing Clean]:[Household goods and services]])</f>
        <v>144.65</v>
      </c>
      <c r="AE206" s="1">
        <v>140</v>
      </c>
      <c r="AF206" s="5">
        <f>AVERAGE(CPI_Inflation_Clean[[#This Row],[Health]])</f>
        <v>140</v>
      </c>
      <c r="AG206" s="1">
        <v>129.9</v>
      </c>
      <c r="AH206" s="5">
        <f>SUM(CPI_Inflation_Clean[[#This Row],[Transport and communication]])</f>
        <v>129.9</v>
      </c>
      <c r="AI206" s="1">
        <v>147.6</v>
      </c>
      <c r="AJ206" s="5">
        <f>SUM(CPI_Inflation_Clean[[#This Row],[Education]])</f>
        <v>147.6</v>
      </c>
      <c r="AK206" s="1">
        <v>157.69999999999999</v>
      </c>
      <c r="AL206" s="1">
        <v>132</v>
      </c>
      <c r="AM206" s="5">
        <f t="shared" si="22"/>
        <v>289.7</v>
      </c>
      <c r="AN206" s="1">
        <v>140</v>
      </c>
      <c r="AO206" s="1">
        <v>137.4</v>
      </c>
      <c r="AP206" s="5">
        <f t="shared" si="23"/>
        <v>138.69999999999999</v>
      </c>
      <c r="AQ206" s="1">
        <v>142.1</v>
      </c>
    </row>
    <row r="207" spans="1:43">
      <c r="A207" s="1" t="s">
        <v>32</v>
      </c>
      <c r="B207" s="1">
        <v>2018</v>
      </c>
      <c r="C207" s="1" t="s">
        <v>41</v>
      </c>
      <c r="D207" s="1" t="str">
        <f t="shared" si="18"/>
        <v>2018 September</v>
      </c>
      <c r="E207" s="1">
        <v>137</v>
      </c>
      <c r="F207" s="1">
        <v>143.1</v>
      </c>
      <c r="G207" s="1">
        <v>132.80000000000001</v>
      </c>
      <c r="H207" s="1">
        <v>141.5</v>
      </c>
      <c r="I207" s="1">
        <v>117.8</v>
      </c>
      <c r="J207" s="1">
        <v>140</v>
      </c>
      <c r="K207" s="1">
        <v>151.30000000000001</v>
      </c>
      <c r="L207" s="1">
        <v>113.5</v>
      </c>
      <c r="M207" s="1">
        <v>112.3</v>
      </c>
      <c r="N207" s="1">
        <v>141.19999999999999</v>
      </c>
      <c r="O207" s="1">
        <v>127.7</v>
      </c>
      <c r="P207" s="1">
        <v>151.30000000000001</v>
      </c>
      <c r="Q207" s="1">
        <v>138.9</v>
      </c>
      <c r="R207" s="5">
        <f t="shared" si="19"/>
        <v>1748.4</v>
      </c>
      <c r="S207" s="5">
        <f>AVERAGE(CPI_Inflation_Clean[[#This Row],[Cereals and products]:[Food and beverages]])</f>
        <v>134.49230769230769</v>
      </c>
      <c r="T207" s="1">
        <v>140.80000000000001</v>
      </c>
      <c r="U207" s="1">
        <v>129.30000000000001</v>
      </c>
      <c r="V207" s="1">
        <v>139.1</v>
      </c>
      <c r="W207" s="5">
        <f t="shared" si="20"/>
        <v>409.20000000000005</v>
      </c>
      <c r="X207">
        <v>145.30000000000001</v>
      </c>
      <c r="Y207" s="1">
        <v>131.19999999999999</v>
      </c>
      <c r="Z207" s="5">
        <f>SUM(CPI_Inflation_Clean[[#This Row],[Fuel and light]])</f>
        <v>131.19999999999999</v>
      </c>
      <c r="AA207" s="1">
        <f>IF(CPI_Inflation_Clean[[#This Row],[Housing]]="",X208,CPI_Inflation_Clean[[#This Row],[Housing]])</f>
        <v>145.30000000000001</v>
      </c>
      <c r="AB207" s="1">
        <v>134.9</v>
      </c>
      <c r="AC207" s="5">
        <f t="shared" si="21"/>
        <v>280.20000000000005</v>
      </c>
      <c r="AD207" s="5">
        <f>AVERAGE(CPI_Inflation_Clean[[#This Row],[Housing Clean]:[Household goods and services]])</f>
        <v>140.10000000000002</v>
      </c>
      <c r="AE207" s="1">
        <v>135.69999999999999</v>
      </c>
      <c r="AF207" s="5">
        <f>AVERAGE(CPI_Inflation_Clean[[#This Row],[Health]])</f>
        <v>135.69999999999999</v>
      </c>
      <c r="AG207" s="1">
        <v>122.5</v>
      </c>
      <c r="AH207" s="5">
        <f>SUM(CPI_Inflation_Clean[[#This Row],[Transport and communication]])</f>
        <v>122.5</v>
      </c>
      <c r="AI207" s="1">
        <v>145.19999999999999</v>
      </c>
      <c r="AJ207" s="5">
        <f>SUM(CPI_Inflation_Clean[[#This Row],[Education]])</f>
        <v>145.19999999999999</v>
      </c>
      <c r="AK207" s="1">
        <v>163.30000000000001</v>
      </c>
      <c r="AL207" s="1">
        <v>129.30000000000001</v>
      </c>
      <c r="AM207" s="5">
        <f t="shared" si="22"/>
        <v>292.60000000000002</v>
      </c>
      <c r="AN207" s="1">
        <v>130.19999999999999</v>
      </c>
      <c r="AO207" s="1">
        <v>131.9</v>
      </c>
      <c r="AP207" s="5">
        <f t="shared" si="23"/>
        <v>131.05000000000001</v>
      </c>
      <c r="AQ207" s="1">
        <v>138.1</v>
      </c>
    </row>
    <row r="208" spans="1:43">
      <c r="A208" s="1" t="s">
        <v>33</v>
      </c>
      <c r="B208" s="1">
        <v>2018</v>
      </c>
      <c r="C208" s="1" t="s">
        <v>41</v>
      </c>
      <c r="D208" s="1" t="str">
        <f t="shared" si="18"/>
        <v>2018 September</v>
      </c>
      <c r="E208" s="1">
        <v>138.6</v>
      </c>
      <c r="F208" s="1">
        <v>145.80000000000001</v>
      </c>
      <c r="G208" s="1">
        <v>135.1</v>
      </c>
      <c r="H208" s="1">
        <v>142.9</v>
      </c>
      <c r="I208" s="1">
        <v>122.1</v>
      </c>
      <c r="J208" s="1">
        <v>145.4</v>
      </c>
      <c r="K208" s="1">
        <v>150</v>
      </c>
      <c r="L208" s="1">
        <v>121.4</v>
      </c>
      <c r="M208" s="1">
        <v>113.7</v>
      </c>
      <c r="N208" s="1">
        <v>139.5</v>
      </c>
      <c r="O208" s="1">
        <v>130.80000000000001</v>
      </c>
      <c r="P208" s="1">
        <v>153.80000000000001</v>
      </c>
      <c r="Q208" s="1">
        <v>140.4</v>
      </c>
      <c r="R208" s="5">
        <f t="shared" si="19"/>
        <v>1779.5</v>
      </c>
      <c r="S208" s="5">
        <f>AVERAGE(CPI_Inflation_Clean[[#This Row],[Cereals and products]:[Food and beverages]])</f>
        <v>136.88461538461539</v>
      </c>
      <c r="T208" s="1">
        <v>147.69999999999999</v>
      </c>
      <c r="U208" s="1">
        <v>139.1</v>
      </c>
      <c r="V208" s="1">
        <v>146.5</v>
      </c>
      <c r="W208" s="5">
        <f t="shared" si="20"/>
        <v>433.29999999999995</v>
      </c>
      <c r="X208">
        <v>145.30000000000001</v>
      </c>
      <c r="Y208" s="1">
        <v>142.30000000000001</v>
      </c>
      <c r="Z208" s="5">
        <f>SUM(CPI_Inflation_Clean[[#This Row],[Fuel and light]])</f>
        <v>142.30000000000001</v>
      </c>
      <c r="AA208" s="1">
        <f>IF(CPI_Inflation_Clean[[#This Row],[Housing]]="",X209,CPI_Inflation_Clean[[#This Row],[Housing]])</f>
        <v>145.30000000000001</v>
      </c>
      <c r="AB208" s="1">
        <v>139.69999999999999</v>
      </c>
      <c r="AC208" s="5">
        <f t="shared" si="21"/>
        <v>285</v>
      </c>
      <c r="AD208" s="5">
        <f>AVERAGE(CPI_Inflation_Clean[[#This Row],[Housing Clean]:[Household goods and services]])</f>
        <v>142.5</v>
      </c>
      <c r="AE208" s="1">
        <v>138.4</v>
      </c>
      <c r="AF208" s="5">
        <f>AVERAGE(CPI_Inflation_Clean[[#This Row],[Health]])</f>
        <v>138.4</v>
      </c>
      <c r="AG208" s="1">
        <v>126</v>
      </c>
      <c r="AH208" s="5">
        <f>SUM(CPI_Inflation_Clean[[#This Row],[Transport and communication]])</f>
        <v>126</v>
      </c>
      <c r="AI208" s="1">
        <v>146.19999999999999</v>
      </c>
      <c r="AJ208" s="5">
        <f>SUM(CPI_Inflation_Clean[[#This Row],[Education]])</f>
        <v>146.19999999999999</v>
      </c>
      <c r="AK208" s="1">
        <v>159.19999999999999</v>
      </c>
      <c r="AL208" s="1">
        <v>130.9</v>
      </c>
      <c r="AM208" s="5">
        <f t="shared" si="22"/>
        <v>290.10000000000002</v>
      </c>
      <c r="AN208" s="1">
        <v>134.5</v>
      </c>
      <c r="AO208" s="1">
        <v>134.69999999999999</v>
      </c>
      <c r="AP208" s="5">
        <f t="shared" si="23"/>
        <v>134.6</v>
      </c>
      <c r="AQ208" s="1">
        <v>140.19999999999999</v>
      </c>
    </row>
    <row r="209" spans="1:43">
      <c r="A209" s="1" t="s">
        <v>30</v>
      </c>
      <c r="B209" s="1">
        <v>2018</v>
      </c>
      <c r="C209" s="1" t="s">
        <v>42</v>
      </c>
      <c r="D209" s="1" t="str">
        <f t="shared" si="18"/>
        <v>2018 October</v>
      </c>
      <c r="E209" s="1">
        <v>139.30000000000001</v>
      </c>
      <c r="F209" s="1">
        <v>147.6</v>
      </c>
      <c r="G209" s="1">
        <v>134.6</v>
      </c>
      <c r="H209" s="1">
        <v>141.9</v>
      </c>
      <c r="I209" s="1">
        <v>123.5</v>
      </c>
      <c r="J209" s="1">
        <v>144.5</v>
      </c>
      <c r="K209" s="1">
        <v>147.6</v>
      </c>
      <c r="L209" s="1">
        <v>121.4</v>
      </c>
      <c r="M209" s="1">
        <v>112.3</v>
      </c>
      <c r="N209" s="1">
        <v>139.5</v>
      </c>
      <c r="O209" s="1">
        <v>134.6</v>
      </c>
      <c r="P209" s="1">
        <v>155.19999999999999</v>
      </c>
      <c r="Q209" s="1">
        <v>140.19999999999999</v>
      </c>
      <c r="R209" s="5">
        <f t="shared" si="19"/>
        <v>1782.2</v>
      </c>
      <c r="S209" s="5">
        <f>AVERAGE(CPI_Inflation_Clean[[#This Row],[Cereals and products]:[Food and beverages]])</f>
        <v>137.09230769230768</v>
      </c>
      <c r="T209" s="1">
        <v>150.69999999999999</v>
      </c>
      <c r="U209" s="1">
        <v>144.5</v>
      </c>
      <c r="V209" s="1">
        <v>149.80000000000001</v>
      </c>
      <c r="W209" s="5">
        <f t="shared" si="20"/>
        <v>445</v>
      </c>
      <c r="Y209" s="1">
        <v>149.69999999999999</v>
      </c>
      <c r="Z209" s="5">
        <f>SUM(CPI_Inflation_Clean[[#This Row],[Fuel and light]])</f>
        <v>149.69999999999999</v>
      </c>
      <c r="AA209" s="1">
        <f>IF(CPI_Inflation_Clean[[#This Row],[Housing]]="",X210,CPI_Inflation_Clean[[#This Row],[Housing]])</f>
        <v>146.30000000000001</v>
      </c>
      <c r="AB209" s="1">
        <v>147.5</v>
      </c>
      <c r="AC209" s="5">
        <f t="shared" si="21"/>
        <v>293.8</v>
      </c>
      <c r="AD209" s="5">
        <f>AVERAGE(CPI_Inflation_Clean[[#This Row],[Housing Clean]:[Household goods and services]])</f>
        <v>146.9</v>
      </c>
      <c r="AE209" s="1">
        <v>144.80000000000001</v>
      </c>
      <c r="AF209" s="5">
        <f>AVERAGE(CPI_Inflation_Clean[[#This Row],[Health]])</f>
        <v>144.80000000000001</v>
      </c>
      <c r="AG209" s="1">
        <v>130.80000000000001</v>
      </c>
      <c r="AH209" s="5">
        <f>SUM(CPI_Inflation_Clean[[#This Row],[Transport and communication]])</f>
        <v>130.80000000000001</v>
      </c>
      <c r="AI209" s="1">
        <v>148</v>
      </c>
      <c r="AJ209" s="5">
        <f>SUM(CPI_Inflation_Clean[[#This Row],[Education]])</f>
        <v>148</v>
      </c>
      <c r="AK209" s="1">
        <v>159.6</v>
      </c>
      <c r="AL209" s="1">
        <v>134.4</v>
      </c>
      <c r="AM209" s="5">
        <f t="shared" si="22"/>
        <v>294</v>
      </c>
      <c r="AN209" s="1">
        <v>140.1</v>
      </c>
      <c r="AO209" s="1">
        <v>139.80000000000001</v>
      </c>
      <c r="AP209" s="5">
        <f t="shared" si="23"/>
        <v>139.94999999999999</v>
      </c>
      <c r="AQ209" s="1">
        <v>142.19999999999999</v>
      </c>
    </row>
    <row r="210" spans="1:43">
      <c r="A210" s="1" t="s">
        <v>32</v>
      </c>
      <c r="B210" s="1">
        <v>2018</v>
      </c>
      <c r="C210" s="1" t="s">
        <v>42</v>
      </c>
      <c r="D210" s="1" t="str">
        <f t="shared" si="18"/>
        <v>2018 October</v>
      </c>
      <c r="E210" s="1">
        <v>137.6</v>
      </c>
      <c r="F210" s="1">
        <v>144.9</v>
      </c>
      <c r="G210" s="1">
        <v>133.5</v>
      </c>
      <c r="H210" s="1">
        <v>141.5</v>
      </c>
      <c r="I210" s="1">
        <v>118</v>
      </c>
      <c r="J210" s="1">
        <v>139.5</v>
      </c>
      <c r="K210" s="1">
        <v>153</v>
      </c>
      <c r="L210" s="1">
        <v>113.2</v>
      </c>
      <c r="M210" s="1">
        <v>112.8</v>
      </c>
      <c r="N210" s="1">
        <v>141.1</v>
      </c>
      <c r="O210" s="1">
        <v>127.6</v>
      </c>
      <c r="P210" s="1">
        <v>152</v>
      </c>
      <c r="Q210" s="1">
        <v>139.4</v>
      </c>
      <c r="R210" s="5">
        <f t="shared" si="19"/>
        <v>1754.1</v>
      </c>
      <c r="S210" s="5">
        <f>AVERAGE(CPI_Inflation_Clean[[#This Row],[Cereals and products]:[Food and beverages]])</f>
        <v>134.93076923076922</v>
      </c>
      <c r="T210" s="1">
        <v>141.5</v>
      </c>
      <c r="U210" s="1">
        <v>129.80000000000001</v>
      </c>
      <c r="V210" s="1">
        <v>139.69999999999999</v>
      </c>
      <c r="W210" s="5">
        <f t="shared" si="20"/>
        <v>411</v>
      </c>
      <c r="X210">
        <v>146.30000000000001</v>
      </c>
      <c r="Y210" s="1">
        <v>133.4</v>
      </c>
      <c r="Z210" s="5">
        <f>SUM(CPI_Inflation_Clean[[#This Row],[Fuel and light]])</f>
        <v>133.4</v>
      </c>
      <c r="AA210" s="1">
        <f>IF(CPI_Inflation_Clean[[#This Row],[Housing]]="",X211,CPI_Inflation_Clean[[#This Row],[Housing]])</f>
        <v>146.30000000000001</v>
      </c>
      <c r="AB210" s="1">
        <v>135.1</v>
      </c>
      <c r="AC210" s="5">
        <f t="shared" si="21"/>
        <v>281.39999999999998</v>
      </c>
      <c r="AD210" s="5">
        <f>AVERAGE(CPI_Inflation_Clean[[#This Row],[Housing Clean]:[Household goods and services]])</f>
        <v>140.69999999999999</v>
      </c>
      <c r="AE210" s="1">
        <v>136.19999999999999</v>
      </c>
      <c r="AF210" s="5">
        <f>AVERAGE(CPI_Inflation_Clean[[#This Row],[Health]])</f>
        <v>136.19999999999999</v>
      </c>
      <c r="AG210" s="1">
        <v>123.3</v>
      </c>
      <c r="AH210" s="5">
        <f>SUM(CPI_Inflation_Clean[[#This Row],[Transport and communication]])</f>
        <v>123.3</v>
      </c>
      <c r="AI210" s="1">
        <v>145.5</v>
      </c>
      <c r="AJ210" s="5">
        <f>SUM(CPI_Inflation_Clean[[#This Row],[Education]])</f>
        <v>145.5</v>
      </c>
      <c r="AK210" s="1">
        <v>164</v>
      </c>
      <c r="AL210" s="1">
        <v>130.4</v>
      </c>
      <c r="AM210" s="5">
        <f t="shared" si="22"/>
        <v>294.39999999999998</v>
      </c>
      <c r="AN210" s="1">
        <v>130.69999999999999</v>
      </c>
      <c r="AO210" s="1">
        <v>132.5</v>
      </c>
      <c r="AP210" s="5">
        <f t="shared" si="23"/>
        <v>131.6</v>
      </c>
      <c r="AQ210" s="1">
        <v>138.9</v>
      </c>
    </row>
    <row r="211" spans="1:43">
      <c r="A211" s="1" t="s">
        <v>33</v>
      </c>
      <c r="B211" s="1">
        <v>2018</v>
      </c>
      <c r="C211" s="1" t="s">
        <v>42</v>
      </c>
      <c r="D211" s="1" t="str">
        <f t="shared" si="18"/>
        <v>2018 October</v>
      </c>
      <c r="E211" s="1">
        <v>137.4</v>
      </c>
      <c r="F211" s="1">
        <v>149.5</v>
      </c>
      <c r="G211" s="1">
        <v>137.30000000000001</v>
      </c>
      <c r="H211" s="1">
        <v>141.9</v>
      </c>
      <c r="I211" s="1">
        <v>121.1</v>
      </c>
      <c r="J211" s="1">
        <v>142.5</v>
      </c>
      <c r="K211" s="1">
        <v>146.69999999999999</v>
      </c>
      <c r="L211" s="1">
        <v>119.1</v>
      </c>
      <c r="M211" s="1">
        <v>111.9</v>
      </c>
      <c r="N211" s="1">
        <v>141</v>
      </c>
      <c r="O211" s="1">
        <v>133.6</v>
      </c>
      <c r="P211" s="1">
        <v>154.5</v>
      </c>
      <c r="Q211" s="1">
        <v>139.69999999999999</v>
      </c>
      <c r="R211" s="5">
        <f t="shared" si="19"/>
        <v>1776.2</v>
      </c>
      <c r="S211" s="5">
        <f>AVERAGE(CPI_Inflation_Clean[[#This Row],[Cereals and products]:[Food and beverages]])</f>
        <v>136.63076923076923</v>
      </c>
      <c r="T211" s="1">
        <v>148</v>
      </c>
      <c r="U211" s="1">
        <v>139.19999999999999</v>
      </c>
      <c r="V211" s="1">
        <v>146.80000000000001</v>
      </c>
      <c r="W211" s="5">
        <f t="shared" si="20"/>
        <v>434</v>
      </c>
      <c r="X211">
        <v>146.9</v>
      </c>
      <c r="Y211" s="1">
        <v>145.30000000000001</v>
      </c>
      <c r="Z211" s="5">
        <f>SUM(CPI_Inflation_Clean[[#This Row],[Fuel and light]])</f>
        <v>145.30000000000001</v>
      </c>
      <c r="AA211" s="1">
        <f>IF(CPI_Inflation_Clean[[#This Row],[Housing]]="",X212,CPI_Inflation_Clean[[#This Row],[Housing]])</f>
        <v>146.9</v>
      </c>
      <c r="AB211" s="1">
        <v>142.19999999999999</v>
      </c>
      <c r="AC211" s="5">
        <f t="shared" si="21"/>
        <v>289.10000000000002</v>
      </c>
      <c r="AD211" s="5">
        <f>AVERAGE(CPI_Inflation_Clean[[#This Row],[Housing Clean]:[Household goods and services]])</f>
        <v>144.55000000000001</v>
      </c>
      <c r="AE211" s="1">
        <v>142.1</v>
      </c>
      <c r="AF211" s="5">
        <f>AVERAGE(CPI_Inflation_Clean[[#This Row],[Health]])</f>
        <v>142.1</v>
      </c>
      <c r="AG211" s="1">
        <v>125.5</v>
      </c>
      <c r="AH211" s="5">
        <f>SUM(CPI_Inflation_Clean[[#This Row],[Transport and communication]])</f>
        <v>125.5</v>
      </c>
      <c r="AI211" s="1">
        <v>147.80000000000001</v>
      </c>
      <c r="AJ211" s="5">
        <f>SUM(CPI_Inflation_Clean[[#This Row],[Education]])</f>
        <v>147.80000000000001</v>
      </c>
      <c r="AK211" s="1">
        <v>162.6</v>
      </c>
      <c r="AL211" s="1">
        <v>132</v>
      </c>
      <c r="AM211" s="5">
        <f t="shared" si="22"/>
        <v>294.60000000000002</v>
      </c>
      <c r="AN211" s="1">
        <v>136.5</v>
      </c>
      <c r="AO211" s="1">
        <v>136.30000000000001</v>
      </c>
      <c r="AP211" s="5">
        <f t="shared" si="23"/>
        <v>136.4</v>
      </c>
      <c r="AQ211" s="1">
        <v>140.80000000000001</v>
      </c>
    </row>
    <row r="212" spans="1:43">
      <c r="A212" s="1" t="s">
        <v>30</v>
      </c>
      <c r="B212" s="1">
        <v>2018</v>
      </c>
      <c r="C212" s="1" t="s">
        <v>44</v>
      </c>
      <c r="D212" s="1" t="str">
        <f t="shared" si="18"/>
        <v>2018 November</v>
      </c>
      <c r="E212" s="1">
        <v>137.1</v>
      </c>
      <c r="F212" s="1">
        <v>150.80000000000001</v>
      </c>
      <c r="G212" s="1">
        <v>136.69999999999999</v>
      </c>
      <c r="H212" s="1">
        <v>141.9</v>
      </c>
      <c r="I212" s="1">
        <v>122.8</v>
      </c>
      <c r="J212" s="1">
        <v>143.9</v>
      </c>
      <c r="K212" s="1">
        <v>147.5</v>
      </c>
      <c r="L212" s="1">
        <v>121</v>
      </c>
      <c r="M212" s="1">
        <v>111.6</v>
      </c>
      <c r="N212" s="1">
        <v>140.6</v>
      </c>
      <c r="O212" s="1">
        <v>137.5</v>
      </c>
      <c r="P212" s="1">
        <v>156.1</v>
      </c>
      <c r="Q212" s="1">
        <v>140</v>
      </c>
      <c r="R212" s="5">
        <f t="shared" si="19"/>
        <v>1787.4999999999995</v>
      </c>
      <c r="S212" s="5">
        <f>AVERAGE(CPI_Inflation_Clean[[#This Row],[Cereals and products]:[Food and beverages]])</f>
        <v>137.49999999999997</v>
      </c>
      <c r="T212" s="1">
        <v>151.69999999999999</v>
      </c>
      <c r="U212" s="1">
        <v>145.5</v>
      </c>
      <c r="V212" s="1">
        <v>150.80000000000001</v>
      </c>
      <c r="W212" s="5">
        <f t="shared" si="20"/>
        <v>448</v>
      </c>
      <c r="Y212" s="1">
        <v>150.30000000000001</v>
      </c>
      <c r="Z212" s="5">
        <f>SUM(CPI_Inflation_Clean[[#This Row],[Fuel and light]])</f>
        <v>150.30000000000001</v>
      </c>
      <c r="AA212" s="1">
        <f>IF(CPI_Inflation_Clean[[#This Row],[Housing]]="",X213,CPI_Inflation_Clean[[#This Row],[Housing]])</f>
        <v>146.9</v>
      </c>
      <c r="AB212" s="1">
        <v>148</v>
      </c>
      <c r="AC212" s="5">
        <f t="shared" si="21"/>
        <v>294.89999999999998</v>
      </c>
      <c r="AD212" s="5">
        <f>AVERAGE(CPI_Inflation_Clean[[#This Row],[Housing Clean]:[Household goods and services]])</f>
        <v>147.44999999999999</v>
      </c>
      <c r="AE212" s="1">
        <v>145.4</v>
      </c>
      <c r="AF212" s="5">
        <f>AVERAGE(CPI_Inflation_Clean[[#This Row],[Health]])</f>
        <v>145.4</v>
      </c>
      <c r="AG212" s="1">
        <v>130.30000000000001</v>
      </c>
      <c r="AH212" s="5">
        <f>SUM(CPI_Inflation_Clean[[#This Row],[Transport and communication]])</f>
        <v>130.30000000000001</v>
      </c>
      <c r="AI212" s="1">
        <v>150.19999999999999</v>
      </c>
      <c r="AJ212" s="5">
        <f>SUM(CPI_Inflation_Clean[[#This Row],[Education]])</f>
        <v>150.19999999999999</v>
      </c>
      <c r="AK212" s="1">
        <v>161.9</v>
      </c>
      <c r="AL212" s="1">
        <v>133.1</v>
      </c>
      <c r="AM212" s="5">
        <f t="shared" si="22"/>
        <v>295</v>
      </c>
      <c r="AN212" s="1">
        <v>143.1</v>
      </c>
      <c r="AO212" s="1">
        <v>140.1</v>
      </c>
      <c r="AP212" s="5">
        <f t="shared" si="23"/>
        <v>141.6</v>
      </c>
      <c r="AQ212" s="1">
        <v>142.4</v>
      </c>
    </row>
    <row r="213" spans="1:43">
      <c r="A213" s="1" t="s">
        <v>32</v>
      </c>
      <c r="B213" s="1">
        <v>2018</v>
      </c>
      <c r="C213" s="1" t="s">
        <v>44</v>
      </c>
      <c r="D213" s="1" t="str">
        <f t="shared" si="18"/>
        <v>2018 November</v>
      </c>
      <c r="E213" s="1">
        <v>138.1</v>
      </c>
      <c r="F213" s="1">
        <v>146.30000000000001</v>
      </c>
      <c r="G213" s="1">
        <v>137.80000000000001</v>
      </c>
      <c r="H213" s="1">
        <v>141.6</v>
      </c>
      <c r="I213" s="1">
        <v>118.1</v>
      </c>
      <c r="J213" s="1">
        <v>141.5</v>
      </c>
      <c r="K213" s="1">
        <v>145.19999999999999</v>
      </c>
      <c r="L213" s="1">
        <v>115.3</v>
      </c>
      <c r="M213" s="1">
        <v>112.5</v>
      </c>
      <c r="N213" s="1">
        <v>141.4</v>
      </c>
      <c r="O213" s="1">
        <v>128</v>
      </c>
      <c r="P213" s="1">
        <v>152.6</v>
      </c>
      <c r="Q213" s="1">
        <v>139.1</v>
      </c>
      <c r="R213" s="5">
        <f t="shared" si="19"/>
        <v>1757.4999999999998</v>
      </c>
      <c r="S213" s="5">
        <f>AVERAGE(CPI_Inflation_Clean[[#This Row],[Cereals and products]:[Food and beverages]])</f>
        <v>135.19230769230768</v>
      </c>
      <c r="T213" s="1">
        <v>142.4</v>
      </c>
      <c r="U213" s="1">
        <v>130.19999999999999</v>
      </c>
      <c r="V213" s="1">
        <v>140.5</v>
      </c>
      <c r="W213" s="5">
        <f t="shared" si="20"/>
        <v>413.1</v>
      </c>
      <c r="X213">
        <v>146.9</v>
      </c>
      <c r="Y213" s="1">
        <v>136.69999999999999</v>
      </c>
      <c r="Z213" s="5">
        <f>SUM(CPI_Inflation_Clean[[#This Row],[Fuel and light]])</f>
        <v>136.69999999999999</v>
      </c>
      <c r="AA213" s="1">
        <f>IF(CPI_Inflation_Clean[[#This Row],[Housing]]="",X214,CPI_Inflation_Clean[[#This Row],[Housing]])</f>
        <v>146.9</v>
      </c>
      <c r="AB213" s="1">
        <v>135.80000000000001</v>
      </c>
      <c r="AC213" s="5">
        <f t="shared" si="21"/>
        <v>282.70000000000005</v>
      </c>
      <c r="AD213" s="5">
        <f>AVERAGE(CPI_Inflation_Clean[[#This Row],[Housing Clean]:[Household goods and services]])</f>
        <v>141.35000000000002</v>
      </c>
      <c r="AE213" s="1">
        <v>136.80000000000001</v>
      </c>
      <c r="AF213" s="5">
        <f>AVERAGE(CPI_Inflation_Clean[[#This Row],[Health]])</f>
        <v>136.80000000000001</v>
      </c>
      <c r="AG213" s="1">
        <v>121.2</v>
      </c>
      <c r="AH213" s="5">
        <f>SUM(CPI_Inflation_Clean[[#This Row],[Transport and communication]])</f>
        <v>121.2</v>
      </c>
      <c r="AI213" s="1">
        <v>146.1</v>
      </c>
      <c r="AJ213" s="5">
        <f>SUM(CPI_Inflation_Clean[[#This Row],[Education]])</f>
        <v>146.1</v>
      </c>
      <c r="AK213" s="1">
        <v>164.4</v>
      </c>
      <c r="AL213" s="1">
        <v>130.5</v>
      </c>
      <c r="AM213" s="5">
        <f t="shared" si="22"/>
        <v>294.89999999999998</v>
      </c>
      <c r="AN213" s="1">
        <v>131.30000000000001</v>
      </c>
      <c r="AO213" s="1">
        <v>132.19999999999999</v>
      </c>
      <c r="AP213" s="5">
        <f t="shared" si="23"/>
        <v>131.75</v>
      </c>
      <c r="AQ213" s="1">
        <v>139</v>
      </c>
    </row>
    <row r="214" spans="1:43">
      <c r="A214" s="1" t="s">
        <v>33</v>
      </c>
      <c r="B214" s="1">
        <v>2018</v>
      </c>
      <c r="C214" s="1" t="s">
        <v>44</v>
      </c>
      <c r="D214" s="1" t="str">
        <f t="shared" si="18"/>
        <v>2018 November</v>
      </c>
      <c r="E214" s="1">
        <v>137.4</v>
      </c>
      <c r="F214" s="1">
        <v>149.19999999999999</v>
      </c>
      <c r="G214" s="1">
        <v>137.1</v>
      </c>
      <c r="H214" s="1">
        <v>141.80000000000001</v>
      </c>
      <c r="I214" s="1">
        <v>121.1</v>
      </c>
      <c r="J214" s="1">
        <v>142.80000000000001</v>
      </c>
      <c r="K214" s="1">
        <v>146.69999999999999</v>
      </c>
      <c r="L214" s="1">
        <v>119.1</v>
      </c>
      <c r="M214" s="1">
        <v>111.9</v>
      </c>
      <c r="N214" s="1">
        <v>140.9</v>
      </c>
      <c r="O214" s="1">
        <v>133.5</v>
      </c>
      <c r="P214" s="1">
        <v>154.5</v>
      </c>
      <c r="Q214" s="1">
        <v>139.69999999999999</v>
      </c>
      <c r="R214" s="5">
        <f t="shared" si="19"/>
        <v>1775.7000000000003</v>
      </c>
      <c r="S214" s="5">
        <f>AVERAGE(CPI_Inflation_Clean[[#This Row],[Cereals and products]:[Food and beverages]])</f>
        <v>136.59230769230771</v>
      </c>
      <c r="T214" s="1">
        <v>148</v>
      </c>
      <c r="U214" s="1">
        <v>139.1</v>
      </c>
      <c r="V214" s="1">
        <v>146.69999999999999</v>
      </c>
      <c r="W214" s="5">
        <f t="shared" si="20"/>
        <v>433.8</v>
      </c>
      <c r="X214">
        <v>146.9</v>
      </c>
      <c r="Y214" s="1">
        <v>145.1</v>
      </c>
      <c r="Z214" s="5">
        <f>SUM(CPI_Inflation_Clean[[#This Row],[Fuel and light]])</f>
        <v>145.1</v>
      </c>
      <c r="AA214" s="1">
        <f>IF(CPI_Inflation_Clean[[#This Row],[Housing]]="",X215,CPI_Inflation_Clean[[#This Row],[Housing]])</f>
        <v>146.9</v>
      </c>
      <c r="AB214" s="1">
        <v>142.19999999999999</v>
      </c>
      <c r="AC214" s="5">
        <f t="shared" si="21"/>
        <v>289.10000000000002</v>
      </c>
      <c r="AD214" s="5">
        <f>AVERAGE(CPI_Inflation_Clean[[#This Row],[Housing Clean]:[Household goods and services]])</f>
        <v>144.55000000000001</v>
      </c>
      <c r="AE214" s="1">
        <v>142.1</v>
      </c>
      <c r="AF214" s="5">
        <f>AVERAGE(CPI_Inflation_Clean[[#This Row],[Health]])</f>
        <v>142.1</v>
      </c>
      <c r="AG214" s="1">
        <v>125.5</v>
      </c>
      <c r="AH214" s="5">
        <f>SUM(CPI_Inflation_Clean[[#This Row],[Transport and communication]])</f>
        <v>125.5</v>
      </c>
      <c r="AI214" s="1">
        <v>147.80000000000001</v>
      </c>
      <c r="AJ214" s="5">
        <f>SUM(CPI_Inflation_Clean[[#This Row],[Education]])</f>
        <v>147.80000000000001</v>
      </c>
      <c r="AK214" s="1">
        <v>162.6</v>
      </c>
      <c r="AL214" s="1">
        <v>132</v>
      </c>
      <c r="AM214" s="5">
        <f t="shared" si="22"/>
        <v>294.60000000000002</v>
      </c>
      <c r="AN214" s="1">
        <v>136.5</v>
      </c>
      <c r="AO214" s="1">
        <v>136.30000000000001</v>
      </c>
      <c r="AP214" s="5">
        <f t="shared" si="23"/>
        <v>136.4</v>
      </c>
      <c r="AQ214" s="1">
        <v>140.80000000000001</v>
      </c>
    </row>
    <row r="215" spans="1:43">
      <c r="A215" s="1" t="s">
        <v>30</v>
      </c>
      <c r="B215" s="1">
        <v>2018</v>
      </c>
      <c r="C215" s="1" t="s">
        <v>45</v>
      </c>
      <c r="D215" s="1" t="str">
        <f t="shared" si="18"/>
        <v>2018 December</v>
      </c>
      <c r="E215" s="1">
        <v>137.1</v>
      </c>
      <c r="F215" s="1">
        <v>151.9</v>
      </c>
      <c r="G215" s="1">
        <v>137.4</v>
      </c>
      <c r="H215" s="1">
        <v>142.4</v>
      </c>
      <c r="I215" s="1">
        <v>124.2</v>
      </c>
      <c r="J215" s="1">
        <v>140.19999999999999</v>
      </c>
      <c r="K215" s="1">
        <v>136.6</v>
      </c>
      <c r="L215" s="1">
        <v>120.9</v>
      </c>
      <c r="M215" s="1">
        <v>109.9</v>
      </c>
      <c r="N215" s="1">
        <v>140.19999999999999</v>
      </c>
      <c r="O215" s="1">
        <v>137.80000000000001</v>
      </c>
      <c r="P215" s="1">
        <v>156</v>
      </c>
      <c r="Q215" s="1">
        <v>138.5</v>
      </c>
      <c r="R215" s="5">
        <f t="shared" si="19"/>
        <v>1773.1000000000001</v>
      </c>
      <c r="S215" s="5">
        <f>AVERAGE(CPI_Inflation_Clean[[#This Row],[Cereals and products]:[Food and beverages]])</f>
        <v>136.3923076923077</v>
      </c>
      <c r="T215" s="1">
        <v>151.6</v>
      </c>
      <c r="U215" s="1">
        <v>145.9</v>
      </c>
      <c r="V215" s="1">
        <v>150.80000000000001</v>
      </c>
      <c r="W215" s="5">
        <f t="shared" si="20"/>
        <v>448.3</v>
      </c>
      <c r="Y215" s="1">
        <v>149</v>
      </c>
      <c r="Z215" s="5">
        <f>SUM(CPI_Inflation_Clean[[#This Row],[Fuel and light]])</f>
        <v>149</v>
      </c>
      <c r="AA215" s="1">
        <f>IF(CPI_Inflation_Clean[[#This Row],[Housing]]="",X216,CPI_Inflation_Clean[[#This Row],[Housing]])</f>
        <v>146.5</v>
      </c>
      <c r="AB215" s="1">
        <v>149.5</v>
      </c>
      <c r="AC215" s="5">
        <f t="shared" si="21"/>
        <v>296</v>
      </c>
      <c r="AD215" s="5">
        <f>AVERAGE(CPI_Inflation_Clean[[#This Row],[Housing Clean]:[Household goods and services]])</f>
        <v>148</v>
      </c>
      <c r="AE215" s="1">
        <v>149.6</v>
      </c>
      <c r="AF215" s="5">
        <f>AVERAGE(CPI_Inflation_Clean[[#This Row],[Health]])</f>
        <v>149.6</v>
      </c>
      <c r="AG215" s="1">
        <v>128.9</v>
      </c>
      <c r="AH215" s="5">
        <f>SUM(CPI_Inflation_Clean[[#This Row],[Transport and communication]])</f>
        <v>128.9</v>
      </c>
      <c r="AI215" s="1">
        <v>155.1</v>
      </c>
      <c r="AJ215" s="5">
        <f>SUM(CPI_Inflation_Clean[[#This Row],[Education]])</f>
        <v>155.1</v>
      </c>
      <c r="AK215" s="1">
        <v>162.4</v>
      </c>
      <c r="AL215" s="1">
        <v>133.19999999999999</v>
      </c>
      <c r="AM215" s="5">
        <f t="shared" si="22"/>
        <v>295.60000000000002</v>
      </c>
      <c r="AN215" s="1">
        <v>143.30000000000001</v>
      </c>
      <c r="AO215" s="1">
        <v>141.6</v>
      </c>
      <c r="AP215" s="5">
        <f t="shared" si="23"/>
        <v>142.44999999999999</v>
      </c>
      <c r="AQ215" s="1">
        <v>141.9</v>
      </c>
    </row>
    <row r="216" spans="1:43">
      <c r="A216" s="1" t="s">
        <v>32</v>
      </c>
      <c r="B216" s="1">
        <v>2018</v>
      </c>
      <c r="C216" s="1" t="s">
        <v>45</v>
      </c>
      <c r="D216" s="1" t="str">
        <f t="shared" si="18"/>
        <v>2018 December</v>
      </c>
      <c r="E216" s="1">
        <v>138.5</v>
      </c>
      <c r="F216" s="1">
        <v>147.80000000000001</v>
      </c>
      <c r="G216" s="1">
        <v>141.1</v>
      </c>
      <c r="H216" s="1">
        <v>141.6</v>
      </c>
      <c r="I216" s="1">
        <v>118.1</v>
      </c>
      <c r="J216" s="1">
        <v>138.5</v>
      </c>
      <c r="K216" s="1">
        <v>132.4</v>
      </c>
      <c r="L216" s="1">
        <v>117.5</v>
      </c>
      <c r="M216" s="1">
        <v>111</v>
      </c>
      <c r="N216" s="1">
        <v>141.5</v>
      </c>
      <c r="O216" s="1">
        <v>128.1</v>
      </c>
      <c r="P216" s="1">
        <v>152.9</v>
      </c>
      <c r="Q216" s="1">
        <v>137.6</v>
      </c>
      <c r="R216" s="5">
        <f t="shared" si="19"/>
        <v>1746.6</v>
      </c>
      <c r="S216" s="5">
        <f>AVERAGE(CPI_Inflation_Clean[[#This Row],[Cereals and products]:[Food and beverages]])</f>
        <v>134.35384615384615</v>
      </c>
      <c r="T216" s="1">
        <v>142.69999999999999</v>
      </c>
      <c r="U216" s="1">
        <v>130.30000000000001</v>
      </c>
      <c r="V216" s="1">
        <v>140.80000000000001</v>
      </c>
      <c r="W216" s="5">
        <f t="shared" si="20"/>
        <v>413.8</v>
      </c>
      <c r="X216">
        <v>146.5</v>
      </c>
      <c r="Y216" s="1">
        <v>132.4</v>
      </c>
      <c r="Z216" s="5">
        <f>SUM(CPI_Inflation_Clean[[#This Row],[Fuel and light]])</f>
        <v>132.4</v>
      </c>
      <c r="AA216" s="1">
        <f>IF(CPI_Inflation_Clean[[#This Row],[Housing]]="",X217,CPI_Inflation_Clean[[#This Row],[Housing]])</f>
        <v>146.5</v>
      </c>
      <c r="AB216" s="1">
        <v>136.19999999999999</v>
      </c>
      <c r="AC216" s="5">
        <f t="shared" si="21"/>
        <v>282.7</v>
      </c>
      <c r="AD216" s="5">
        <f>AVERAGE(CPI_Inflation_Clean[[#This Row],[Housing Clean]:[Household goods and services]])</f>
        <v>141.35</v>
      </c>
      <c r="AE216" s="1">
        <v>137.30000000000001</v>
      </c>
      <c r="AF216" s="5">
        <f>AVERAGE(CPI_Inflation_Clean[[#This Row],[Health]])</f>
        <v>137.30000000000001</v>
      </c>
      <c r="AG216" s="1">
        <v>118.8</v>
      </c>
      <c r="AH216" s="5">
        <f>SUM(CPI_Inflation_Clean[[#This Row],[Transport and communication]])</f>
        <v>118.8</v>
      </c>
      <c r="AI216" s="1">
        <v>146.5</v>
      </c>
      <c r="AJ216" s="5">
        <f>SUM(CPI_Inflation_Clean[[#This Row],[Education]])</f>
        <v>146.5</v>
      </c>
      <c r="AK216" s="1">
        <v>164.6</v>
      </c>
      <c r="AL216" s="1">
        <v>130.80000000000001</v>
      </c>
      <c r="AM216" s="5">
        <f t="shared" si="22"/>
        <v>295.39999999999998</v>
      </c>
      <c r="AN216" s="1">
        <v>131.69999999999999</v>
      </c>
      <c r="AO216" s="1">
        <v>131.69999999999999</v>
      </c>
      <c r="AP216" s="5">
        <f t="shared" si="23"/>
        <v>131.69999999999999</v>
      </c>
      <c r="AQ216" s="1">
        <v>138</v>
      </c>
    </row>
    <row r="217" spans="1:43">
      <c r="A217" s="1" t="s">
        <v>33</v>
      </c>
      <c r="B217" s="1">
        <v>2018</v>
      </c>
      <c r="C217" s="1" t="s">
        <v>45</v>
      </c>
      <c r="D217" s="1" t="str">
        <f t="shared" si="18"/>
        <v>2018 December</v>
      </c>
      <c r="E217" s="1">
        <v>137.5</v>
      </c>
      <c r="F217" s="1">
        <v>150.5</v>
      </c>
      <c r="G217" s="1">
        <v>138.80000000000001</v>
      </c>
      <c r="H217" s="1">
        <v>142.1</v>
      </c>
      <c r="I217" s="1">
        <v>122</v>
      </c>
      <c r="J217" s="1">
        <v>139.4</v>
      </c>
      <c r="K217" s="1">
        <v>135.19999999999999</v>
      </c>
      <c r="L217" s="1">
        <v>119.8</v>
      </c>
      <c r="M217" s="1">
        <v>110.3</v>
      </c>
      <c r="N217" s="1">
        <v>140.6</v>
      </c>
      <c r="O217" s="1">
        <v>133.80000000000001</v>
      </c>
      <c r="P217" s="1">
        <v>154.6</v>
      </c>
      <c r="Q217" s="1">
        <v>138.19999999999999</v>
      </c>
      <c r="R217" s="5">
        <f t="shared" si="19"/>
        <v>1762.7999999999997</v>
      </c>
      <c r="S217" s="5">
        <f>AVERAGE(CPI_Inflation_Clean[[#This Row],[Cereals and products]:[Food and beverages]])</f>
        <v>135.59999999999997</v>
      </c>
      <c r="T217" s="1">
        <v>148.1</v>
      </c>
      <c r="U217" s="1">
        <v>139.4</v>
      </c>
      <c r="V217" s="1">
        <v>146.80000000000001</v>
      </c>
      <c r="W217" s="5">
        <f t="shared" si="20"/>
        <v>434.3</v>
      </c>
      <c r="X217">
        <v>146.5</v>
      </c>
      <c r="Y217" s="1">
        <v>142.69999999999999</v>
      </c>
      <c r="Z217" s="5">
        <f>SUM(CPI_Inflation_Clean[[#This Row],[Fuel and light]])</f>
        <v>142.69999999999999</v>
      </c>
      <c r="AA217" s="1">
        <f>IF(CPI_Inflation_Clean[[#This Row],[Housing]]="",X218,CPI_Inflation_Clean[[#This Row],[Housing]])</f>
        <v>146.5</v>
      </c>
      <c r="AB217" s="1">
        <v>143.19999999999999</v>
      </c>
      <c r="AC217" s="5">
        <f t="shared" si="21"/>
        <v>289.7</v>
      </c>
      <c r="AD217" s="5">
        <f>AVERAGE(CPI_Inflation_Clean[[#This Row],[Housing Clean]:[Household goods and services]])</f>
        <v>144.85</v>
      </c>
      <c r="AE217" s="1">
        <v>144.9</v>
      </c>
      <c r="AF217" s="5">
        <f>AVERAGE(CPI_Inflation_Clean[[#This Row],[Health]])</f>
        <v>144.9</v>
      </c>
      <c r="AG217" s="1">
        <v>123.6</v>
      </c>
      <c r="AH217" s="5">
        <f>SUM(CPI_Inflation_Clean[[#This Row],[Transport and communication]])</f>
        <v>123.6</v>
      </c>
      <c r="AI217" s="1">
        <v>150.1</v>
      </c>
      <c r="AJ217" s="5">
        <f>SUM(CPI_Inflation_Clean[[#This Row],[Education]])</f>
        <v>150.1</v>
      </c>
      <c r="AK217" s="1">
        <v>163</v>
      </c>
      <c r="AL217" s="1">
        <v>132.19999999999999</v>
      </c>
      <c r="AM217" s="5">
        <f t="shared" si="22"/>
        <v>295.2</v>
      </c>
      <c r="AN217" s="1">
        <v>136.80000000000001</v>
      </c>
      <c r="AO217" s="1">
        <v>136.80000000000001</v>
      </c>
      <c r="AP217" s="5">
        <f t="shared" si="23"/>
        <v>136.80000000000001</v>
      </c>
      <c r="AQ217" s="1">
        <v>140.1</v>
      </c>
    </row>
    <row r="218" spans="1:43">
      <c r="A218" s="1" t="s">
        <v>30</v>
      </c>
      <c r="B218" s="1">
        <v>2019</v>
      </c>
      <c r="C218" s="1" t="s">
        <v>31</v>
      </c>
      <c r="D218" s="1" t="str">
        <f t="shared" si="18"/>
        <v>2019 January</v>
      </c>
      <c r="E218" s="1">
        <v>136.6</v>
      </c>
      <c r="F218" s="1">
        <v>152.5</v>
      </c>
      <c r="G218" s="1">
        <v>138.19999999999999</v>
      </c>
      <c r="H218" s="1">
        <v>142.4</v>
      </c>
      <c r="I218" s="1">
        <v>123.9</v>
      </c>
      <c r="J218" s="1">
        <v>135.5</v>
      </c>
      <c r="K218" s="1">
        <v>131.69999999999999</v>
      </c>
      <c r="L218" s="1">
        <v>121.3</v>
      </c>
      <c r="M218" s="1">
        <v>108.4</v>
      </c>
      <c r="N218" s="1">
        <v>138.9</v>
      </c>
      <c r="O218" s="1">
        <v>137</v>
      </c>
      <c r="P218" s="1">
        <v>155.80000000000001</v>
      </c>
      <c r="Q218" s="1">
        <v>137.4</v>
      </c>
      <c r="R218" s="5">
        <f t="shared" si="19"/>
        <v>1759.6000000000001</v>
      </c>
      <c r="S218" s="5">
        <f>AVERAGE(CPI_Inflation_Clean[[#This Row],[Cereals and products]:[Food and beverages]])</f>
        <v>135.35384615384618</v>
      </c>
      <c r="T218" s="1">
        <v>150.6</v>
      </c>
      <c r="U218" s="1">
        <v>145.1</v>
      </c>
      <c r="V218" s="1">
        <v>149.9</v>
      </c>
      <c r="W218" s="5">
        <f t="shared" si="20"/>
        <v>445.6</v>
      </c>
      <c r="Y218" s="1">
        <v>146.19999999999999</v>
      </c>
      <c r="Z218" s="5">
        <f>SUM(CPI_Inflation_Clean[[#This Row],[Fuel and light]])</f>
        <v>146.19999999999999</v>
      </c>
      <c r="AA218" s="1">
        <f>IF(CPI_Inflation_Clean[[#This Row],[Housing]]="",X219,CPI_Inflation_Clean[[#This Row],[Housing]])</f>
        <v>147.69999999999999</v>
      </c>
      <c r="AB218" s="1">
        <v>150.1</v>
      </c>
      <c r="AC218" s="5">
        <f t="shared" si="21"/>
        <v>297.79999999999995</v>
      </c>
      <c r="AD218" s="5">
        <f>AVERAGE(CPI_Inflation_Clean[[#This Row],[Housing Clean]:[Household goods and services]])</f>
        <v>148.89999999999998</v>
      </c>
      <c r="AE218" s="1">
        <v>149.6</v>
      </c>
      <c r="AF218" s="5">
        <f>AVERAGE(CPI_Inflation_Clean[[#This Row],[Health]])</f>
        <v>149.6</v>
      </c>
      <c r="AG218" s="1">
        <v>128.6</v>
      </c>
      <c r="AH218" s="5">
        <f>SUM(CPI_Inflation_Clean[[#This Row],[Transport and communication]])</f>
        <v>128.6</v>
      </c>
      <c r="AI218" s="1">
        <v>155.19999999999999</v>
      </c>
      <c r="AJ218" s="5">
        <f>SUM(CPI_Inflation_Clean[[#This Row],[Education]])</f>
        <v>155.19999999999999</v>
      </c>
      <c r="AK218" s="1">
        <v>162.69999999999999</v>
      </c>
      <c r="AL218" s="1">
        <v>133.5</v>
      </c>
      <c r="AM218" s="5">
        <f t="shared" si="22"/>
        <v>296.2</v>
      </c>
      <c r="AN218" s="1">
        <v>142.9</v>
      </c>
      <c r="AO218" s="1">
        <v>141.69999999999999</v>
      </c>
      <c r="AP218" s="5">
        <f t="shared" si="23"/>
        <v>142.30000000000001</v>
      </c>
      <c r="AQ218" s="1">
        <v>141</v>
      </c>
    </row>
    <row r="219" spans="1:43">
      <c r="A219" s="1" t="s">
        <v>32</v>
      </c>
      <c r="B219" s="1">
        <v>2019</v>
      </c>
      <c r="C219" s="1" t="s">
        <v>31</v>
      </c>
      <c r="D219" s="1" t="str">
        <f t="shared" si="18"/>
        <v>2019 January</v>
      </c>
      <c r="E219" s="1">
        <v>138.30000000000001</v>
      </c>
      <c r="F219" s="1">
        <v>149.4</v>
      </c>
      <c r="G219" s="1">
        <v>143.5</v>
      </c>
      <c r="H219" s="1">
        <v>141.69999999999999</v>
      </c>
      <c r="I219" s="1">
        <v>118.1</v>
      </c>
      <c r="J219" s="1">
        <v>135.19999999999999</v>
      </c>
      <c r="K219" s="1">
        <v>130.5</v>
      </c>
      <c r="L219" s="1">
        <v>118.2</v>
      </c>
      <c r="M219" s="1">
        <v>110.4</v>
      </c>
      <c r="N219" s="1">
        <v>140.4</v>
      </c>
      <c r="O219" s="1">
        <v>128.1</v>
      </c>
      <c r="P219" s="1">
        <v>153.19999999999999</v>
      </c>
      <c r="Q219" s="1">
        <v>137.30000000000001</v>
      </c>
      <c r="R219" s="5">
        <f t="shared" si="19"/>
        <v>1744.3000000000002</v>
      </c>
      <c r="S219" s="5">
        <f>AVERAGE(CPI_Inflation_Clean[[#This Row],[Cereals and products]:[Food and beverages]])</f>
        <v>134.17692307692309</v>
      </c>
      <c r="T219" s="1">
        <v>143</v>
      </c>
      <c r="U219" s="1">
        <v>130.4</v>
      </c>
      <c r="V219" s="1">
        <v>141.1</v>
      </c>
      <c r="W219" s="5">
        <f t="shared" si="20"/>
        <v>414.5</v>
      </c>
      <c r="X219">
        <v>147.69999999999999</v>
      </c>
      <c r="Y219" s="1">
        <v>128.6</v>
      </c>
      <c r="Z219" s="5">
        <f>SUM(CPI_Inflation_Clean[[#This Row],[Fuel and light]])</f>
        <v>128.6</v>
      </c>
      <c r="AA219" s="1">
        <f>IF(CPI_Inflation_Clean[[#This Row],[Housing]]="",X220,CPI_Inflation_Clean[[#This Row],[Housing]])</f>
        <v>147.69999999999999</v>
      </c>
      <c r="AB219" s="1">
        <v>136.30000000000001</v>
      </c>
      <c r="AC219" s="5">
        <f t="shared" si="21"/>
        <v>284</v>
      </c>
      <c r="AD219" s="5">
        <f>AVERAGE(CPI_Inflation_Clean[[#This Row],[Housing Clean]:[Household goods and services]])</f>
        <v>142</v>
      </c>
      <c r="AE219" s="1">
        <v>137.80000000000001</v>
      </c>
      <c r="AF219" s="5">
        <f>AVERAGE(CPI_Inflation_Clean[[#This Row],[Health]])</f>
        <v>137.80000000000001</v>
      </c>
      <c r="AG219" s="1">
        <v>118.6</v>
      </c>
      <c r="AH219" s="5">
        <f>SUM(CPI_Inflation_Clean[[#This Row],[Transport and communication]])</f>
        <v>118.6</v>
      </c>
      <c r="AI219" s="1">
        <v>146.6</v>
      </c>
      <c r="AJ219" s="5">
        <f>SUM(CPI_Inflation_Clean[[#This Row],[Education]])</f>
        <v>146.6</v>
      </c>
      <c r="AK219" s="1">
        <v>164.7</v>
      </c>
      <c r="AL219" s="1">
        <v>131.69999999999999</v>
      </c>
      <c r="AM219" s="5">
        <f t="shared" si="22"/>
        <v>296.39999999999998</v>
      </c>
      <c r="AN219" s="1">
        <v>131.9</v>
      </c>
      <c r="AO219" s="1">
        <v>131.80000000000001</v>
      </c>
      <c r="AP219" s="5">
        <f t="shared" si="23"/>
        <v>131.85000000000002</v>
      </c>
      <c r="AQ219" s="1">
        <v>138</v>
      </c>
    </row>
    <row r="220" spans="1:43">
      <c r="A220" s="1" t="s">
        <v>33</v>
      </c>
      <c r="B220" s="1">
        <v>2019</v>
      </c>
      <c r="C220" s="1" t="s">
        <v>31</v>
      </c>
      <c r="D220" s="1" t="str">
        <f t="shared" si="18"/>
        <v>2019 January</v>
      </c>
      <c r="E220" s="1">
        <v>137.1</v>
      </c>
      <c r="F220" s="1">
        <v>151.4</v>
      </c>
      <c r="G220" s="1">
        <v>140.19999999999999</v>
      </c>
      <c r="H220" s="1">
        <v>142.1</v>
      </c>
      <c r="I220" s="1">
        <v>121.8</v>
      </c>
      <c r="J220" s="1">
        <v>135.4</v>
      </c>
      <c r="K220" s="1">
        <v>131.30000000000001</v>
      </c>
      <c r="L220" s="1">
        <v>120.3</v>
      </c>
      <c r="M220" s="1">
        <v>109.1</v>
      </c>
      <c r="N220" s="1">
        <v>139.4</v>
      </c>
      <c r="O220" s="1">
        <v>133.30000000000001</v>
      </c>
      <c r="P220" s="1">
        <v>154.6</v>
      </c>
      <c r="Q220" s="1">
        <v>137.4</v>
      </c>
      <c r="R220" s="5">
        <f t="shared" si="19"/>
        <v>1753.3999999999999</v>
      </c>
      <c r="S220" s="5">
        <f>AVERAGE(CPI_Inflation_Clean[[#This Row],[Cereals and products]:[Food and beverages]])</f>
        <v>134.87692307692308</v>
      </c>
      <c r="T220" s="1">
        <v>147.6</v>
      </c>
      <c r="U220" s="1">
        <v>139</v>
      </c>
      <c r="V220" s="1">
        <v>146.4</v>
      </c>
      <c r="W220" s="5">
        <f t="shared" si="20"/>
        <v>433</v>
      </c>
      <c r="X220">
        <v>147.69999999999999</v>
      </c>
      <c r="Y220" s="1">
        <v>139.5</v>
      </c>
      <c r="Z220" s="5">
        <f>SUM(CPI_Inflation_Clean[[#This Row],[Fuel and light]])</f>
        <v>139.5</v>
      </c>
      <c r="AA220" s="1">
        <f>IF(CPI_Inflation_Clean[[#This Row],[Housing]]="",X221,CPI_Inflation_Clean[[#This Row],[Housing]])</f>
        <v>147.69999999999999</v>
      </c>
      <c r="AB220" s="1">
        <v>143.6</v>
      </c>
      <c r="AC220" s="5">
        <f t="shared" si="21"/>
        <v>291.29999999999995</v>
      </c>
      <c r="AD220" s="5">
        <f>AVERAGE(CPI_Inflation_Clean[[#This Row],[Housing Clean]:[Household goods and services]])</f>
        <v>145.64999999999998</v>
      </c>
      <c r="AE220" s="1">
        <v>145.1</v>
      </c>
      <c r="AF220" s="5">
        <f>AVERAGE(CPI_Inflation_Clean[[#This Row],[Health]])</f>
        <v>145.1</v>
      </c>
      <c r="AG220" s="1">
        <v>123.3</v>
      </c>
      <c r="AH220" s="5">
        <f>SUM(CPI_Inflation_Clean[[#This Row],[Transport and communication]])</f>
        <v>123.3</v>
      </c>
      <c r="AI220" s="1">
        <v>150.19999999999999</v>
      </c>
      <c r="AJ220" s="5">
        <f>SUM(CPI_Inflation_Clean[[#This Row],[Education]])</f>
        <v>150.19999999999999</v>
      </c>
      <c r="AK220" s="1">
        <v>163.19999999999999</v>
      </c>
      <c r="AL220" s="1">
        <v>132.80000000000001</v>
      </c>
      <c r="AM220" s="5">
        <f t="shared" si="22"/>
        <v>296</v>
      </c>
      <c r="AN220" s="1">
        <v>136.69999999999999</v>
      </c>
      <c r="AO220" s="1">
        <v>136.9</v>
      </c>
      <c r="AP220" s="5">
        <f t="shared" si="23"/>
        <v>136.80000000000001</v>
      </c>
      <c r="AQ220" s="1">
        <v>139.6</v>
      </c>
    </row>
    <row r="221" spans="1:43">
      <c r="A221" s="1" t="s">
        <v>30</v>
      </c>
      <c r="B221" s="1">
        <v>2019</v>
      </c>
      <c r="C221" s="1" t="s">
        <v>34</v>
      </c>
      <c r="D221" s="1" t="str">
        <f t="shared" si="18"/>
        <v>2019 February</v>
      </c>
      <c r="E221" s="1">
        <v>136.80000000000001</v>
      </c>
      <c r="F221" s="1">
        <v>153</v>
      </c>
      <c r="G221" s="1">
        <v>139.1</v>
      </c>
      <c r="H221" s="1">
        <v>142.5</v>
      </c>
      <c r="I221" s="1">
        <v>124.1</v>
      </c>
      <c r="J221" s="1">
        <v>135.80000000000001</v>
      </c>
      <c r="K221" s="1">
        <v>128.69999999999999</v>
      </c>
      <c r="L221" s="1">
        <v>121.5</v>
      </c>
      <c r="M221" s="1">
        <v>108.3</v>
      </c>
      <c r="N221" s="1">
        <v>139.19999999999999</v>
      </c>
      <c r="O221" s="1">
        <v>137.4</v>
      </c>
      <c r="P221" s="1">
        <v>156.19999999999999</v>
      </c>
      <c r="Q221" s="1">
        <v>137.19999999999999</v>
      </c>
      <c r="R221" s="5">
        <f t="shared" si="19"/>
        <v>1759.8000000000002</v>
      </c>
      <c r="S221" s="5">
        <f>AVERAGE(CPI_Inflation_Clean[[#This Row],[Cereals and products]:[Food and beverages]])</f>
        <v>135.3692307692308</v>
      </c>
      <c r="T221" s="1">
        <v>150.5</v>
      </c>
      <c r="U221" s="1">
        <v>146.1</v>
      </c>
      <c r="V221" s="1">
        <v>149.9</v>
      </c>
      <c r="W221" s="5">
        <f t="shared" si="20"/>
        <v>446.5</v>
      </c>
      <c r="Y221" s="1">
        <v>145.30000000000001</v>
      </c>
      <c r="Z221" s="5">
        <f>SUM(CPI_Inflation_Clean[[#This Row],[Fuel and light]])</f>
        <v>145.30000000000001</v>
      </c>
      <c r="AA221" s="1">
        <f>IF(CPI_Inflation_Clean[[#This Row],[Housing]]="",X222,CPI_Inflation_Clean[[#This Row],[Housing]])</f>
        <v>148.5</v>
      </c>
      <c r="AB221" s="1">
        <v>150.1</v>
      </c>
      <c r="AC221" s="5">
        <f t="shared" si="21"/>
        <v>298.60000000000002</v>
      </c>
      <c r="AD221" s="5">
        <f>AVERAGE(CPI_Inflation_Clean[[#This Row],[Housing Clean]:[Household goods and services]])</f>
        <v>149.30000000000001</v>
      </c>
      <c r="AE221" s="1">
        <v>149.9</v>
      </c>
      <c r="AF221" s="5">
        <f>AVERAGE(CPI_Inflation_Clean[[#This Row],[Health]])</f>
        <v>149.9</v>
      </c>
      <c r="AG221" s="1">
        <v>129.19999999999999</v>
      </c>
      <c r="AH221" s="5">
        <f>SUM(CPI_Inflation_Clean[[#This Row],[Transport and communication]])</f>
        <v>129.19999999999999</v>
      </c>
      <c r="AI221" s="1">
        <v>155.5</v>
      </c>
      <c r="AJ221" s="5">
        <f>SUM(CPI_Inflation_Clean[[#This Row],[Education]])</f>
        <v>155.5</v>
      </c>
      <c r="AK221" s="1">
        <v>162.80000000000001</v>
      </c>
      <c r="AL221" s="1">
        <v>134.9</v>
      </c>
      <c r="AM221" s="5">
        <f t="shared" si="22"/>
        <v>297.70000000000005</v>
      </c>
      <c r="AN221" s="1">
        <v>143.4</v>
      </c>
      <c r="AO221" s="1">
        <v>142.19999999999999</v>
      </c>
      <c r="AP221" s="5">
        <f t="shared" si="23"/>
        <v>142.80000000000001</v>
      </c>
      <c r="AQ221" s="1">
        <v>141</v>
      </c>
    </row>
    <row r="222" spans="1:43">
      <c r="A222" s="1" t="s">
        <v>32</v>
      </c>
      <c r="B222" s="1">
        <v>2019</v>
      </c>
      <c r="C222" s="1" t="s">
        <v>34</v>
      </c>
      <c r="D222" s="1" t="str">
        <f t="shared" si="18"/>
        <v>2019 February</v>
      </c>
      <c r="E222" s="1">
        <v>139.4</v>
      </c>
      <c r="F222" s="1">
        <v>150.1</v>
      </c>
      <c r="G222" s="1">
        <v>145.30000000000001</v>
      </c>
      <c r="H222" s="1">
        <v>141.69999999999999</v>
      </c>
      <c r="I222" s="1">
        <v>118.4</v>
      </c>
      <c r="J222" s="1">
        <v>137</v>
      </c>
      <c r="K222" s="1">
        <v>131.6</v>
      </c>
      <c r="L222" s="1">
        <v>119.9</v>
      </c>
      <c r="M222" s="1">
        <v>110.4</v>
      </c>
      <c r="N222" s="1">
        <v>140.80000000000001</v>
      </c>
      <c r="O222" s="1">
        <v>128.30000000000001</v>
      </c>
      <c r="P222" s="1">
        <v>153.5</v>
      </c>
      <c r="Q222" s="1">
        <v>138</v>
      </c>
      <c r="R222" s="5">
        <f t="shared" si="19"/>
        <v>1754.4</v>
      </c>
      <c r="S222" s="5">
        <f>AVERAGE(CPI_Inflation_Clean[[#This Row],[Cereals and products]:[Food and beverages]])</f>
        <v>134.95384615384617</v>
      </c>
      <c r="T222" s="1">
        <v>143.30000000000001</v>
      </c>
      <c r="U222" s="1">
        <v>130.80000000000001</v>
      </c>
      <c r="V222" s="1">
        <v>141.4</v>
      </c>
      <c r="W222" s="5">
        <f t="shared" si="20"/>
        <v>415.5</v>
      </c>
      <c r="X222">
        <v>148.5</v>
      </c>
      <c r="Y222" s="1">
        <v>127.1</v>
      </c>
      <c r="Z222" s="5">
        <f>SUM(CPI_Inflation_Clean[[#This Row],[Fuel and light]])</f>
        <v>127.1</v>
      </c>
      <c r="AA222" s="1">
        <f>IF(CPI_Inflation_Clean[[#This Row],[Housing]]="",X223,CPI_Inflation_Clean[[#This Row],[Housing]])</f>
        <v>148.5</v>
      </c>
      <c r="AB222" s="1">
        <v>136.6</v>
      </c>
      <c r="AC222" s="5">
        <f t="shared" si="21"/>
        <v>285.10000000000002</v>
      </c>
      <c r="AD222" s="5">
        <f>AVERAGE(CPI_Inflation_Clean[[#This Row],[Housing Clean]:[Household goods and services]])</f>
        <v>142.55000000000001</v>
      </c>
      <c r="AE222" s="1">
        <v>138.5</v>
      </c>
      <c r="AF222" s="5">
        <f>AVERAGE(CPI_Inflation_Clean[[#This Row],[Health]])</f>
        <v>138.5</v>
      </c>
      <c r="AG222" s="1">
        <v>119.2</v>
      </c>
      <c r="AH222" s="5">
        <f>SUM(CPI_Inflation_Clean[[#This Row],[Transport and communication]])</f>
        <v>119.2</v>
      </c>
      <c r="AI222" s="1">
        <v>146.6</v>
      </c>
      <c r="AJ222" s="5">
        <f>SUM(CPI_Inflation_Clean[[#This Row],[Education]])</f>
        <v>146.6</v>
      </c>
      <c r="AK222" s="1">
        <v>164.9</v>
      </c>
      <c r="AL222" s="1">
        <v>133</v>
      </c>
      <c r="AM222" s="5">
        <f t="shared" si="22"/>
        <v>297.89999999999998</v>
      </c>
      <c r="AN222" s="1">
        <v>132.19999999999999</v>
      </c>
      <c r="AO222" s="1">
        <v>132.4</v>
      </c>
      <c r="AP222" s="5">
        <f t="shared" si="23"/>
        <v>132.30000000000001</v>
      </c>
      <c r="AQ222" s="1">
        <v>138.6</v>
      </c>
    </row>
    <row r="223" spans="1:43">
      <c r="A223" s="1" t="s">
        <v>33</v>
      </c>
      <c r="B223" s="1">
        <v>2019</v>
      </c>
      <c r="C223" s="1" t="s">
        <v>34</v>
      </c>
      <c r="D223" s="1" t="str">
        <f t="shared" si="18"/>
        <v>2019 February</v>
      </c>
      <c r="E223" s="1">
        <v>137.6</v>
      </c>
      <c r="F223" s="1">
        <v>152</v>
      </c>
      <c r="G223" s="1">
        <v>141.5</v>
      </c>
      <c r="H223" s="1">
        <v>142.19999999999999</v>
      </c>
      <c r="I223" s="1">
        <v>122</v>
      </c>
      <c r="J223" s="1">
        <v>136.4</v>
      </c>
      <c r="K223" s="1">
        <v>129.69999999999999</v>
      </c>
      <c r="L223" s="1">
        <v>121</v>
      </c>
      <c r="M223" s="1">
        <v>109</v>
      </c>
      <c r="N223" s="1">
        <v>139.69999999999999</v>
      </c>
      <c r="O223" s="1">
        <v>133.6</v>
      </c>
      <c r="P223" s="1">
        <v>154.9</v>
      </c>
      <c r="Q223" s="1">
        <v>137.5</v>
      </c>
      <c r="R223" s="5">
        <f t="shared" si="19"/>
        <v>1757.1</v>
      </c>
      <c r="S223" s="5">
        <f>AVERAGE(CPI_Inflation_Clean[[#This Row],[Cereals and products]:[Food and beverages]])</f>
        <v>135.16153846153844</v>
      </c>
      <c r="T223" s="1">
        <v>147.69999999999999</v>
      </c>
      <c r="U223" s="1">
        <v>139.69999999999999</v>
      </c>
      <c r="V223" s="1">
        <v>146.5</v>
      </c>
      <c r="W223" s="5">
        <f t="shared" si="20"/>
        <v>433.9</v>
      </c>
      <c r="X223">
        <v>148.5</v>
      </c>
      <c r="Y223" s="1">
        <v>138.4</v>
      </c>
      <c r="Z223" s="5">
        <f>SUM(CPI_Inflation_Clean[[#This Row],[Fuel and light]])</f>
        <v>138.4</v>
      </c>
      <c r="AA223" s="1">
        <f>IF(CPI_Inflation_Clean[[#This Row],[Housing]]="",X224,CPI_Inflation_Clean[[#This Row],[Housing]])</f>
        <v>148.5</v>
      </c>
      <c r="AB223" s="1">
        <v>143.69999999999999</v>
      </c>
      <c r="AC223" s="5">
        <f t="shared" si="21"/>
        <v>292.2</v>
      </c>
      <c r="AD223" s="5">
        <f>AVERAGE(CPI_Inflation_Clean[[#This Row],[Housing Clean]:[Household goods and services]])</f>
        <v>146.1</v>
      </c>
      <c r="AE223" s="1">
        <v>145.6</v>
      </c>
      <c r="AF223" s="5">
        <f>AVERAGE(CPI_Inflation_Clean[[#This Row],[Health]])</f>
        <v>145.6</v>
      </c>
      <c r="AG223" s="1">
        <v>123.9</v>
      </c>
      <c r="AH223" s="5">
        <f>SUM(CPI_Inflation_Clean[[#This Row],[Transport and communication]])</f>
        <v>123.9</v>
      </c>
      <c r="AI223" s="1">
        <v>150.30000000000001</v>
      </c>
      <c r="AJ223" s="5">
        <f>SUM(CPI_Inflation_Clean[[#This Row],[Education]])</f>
        <v>150.30000000000001</v>
      </c>
      <c r="AK223" s="1">
        <v>163.4</v>
      </c>
      <c r="AL223" s="1">
        <v>134.1</v>
      </c>
      <c r="AM223" s="5">
        <f t="shared" si="22"/>
        <v>297.5</v>
      </c>
      <c r="AN223" s="1">
        <v>137.1</v>
      </c>
      <c r="AO223" s="1">
        <v>137.4</v>
      </c>
      <c r="AP223" s="5">
        <f t="shared" si="23"/>
        <v>137.25</v>
      </c>
      <c r="AQ223" s="1">
        <v>139.9</v>
      </c>
    </row>
    <row r="224" spans="1:43">
      <c r="A224" s="1" t="s">
        <v>30</v>
      </c>
      <c r="B224" s="1">
        <v>2019</v>
      </c>
      <c r="C224" s="1" t="s">
        <v>35</v>
      </c>
      <c r="D224" s="1" t="str">
        <f t="shared" si="18"/>
        <v>2019 March</v>
      </c>
      <c r="E224" s="1">
        <v>136.9</v>
      </c>
      <c r="F224" s="1">
        <v>154.1</v>
      </c>
      <c r="G224" s="1">
        <v>138.69999999999999</v>
      </c>
      <c r="H224" s="1">
        <v>142.5</v>
      </c>
      <c r="I224" s="1">
        <v>124.1</v>
      </c>
      <c r="J224" s="1">
        <v>136.1</v>
      </c>
      <c r="K224" s="1">
        <v>128.19999999999999</v>
      </c>
      <c r="L224" s="1">
        <v>122.3</v>
      </c>
      <c r="M224" s="1">
        <v>108.3</v>
      </c>
      <c r="N224" s="1">
        <v>138.9</v>
      </c>
      <c r="O224" s="1">
        <v>137.4</v>
      </c>
      <c r="P224" s="1">
        <v>156.4</v>
      </c>
      <c r="Q224" s="1">
        <v>137.30000000000001</v>
      </c>
      <c r="R224" s="5">
        <f t="shared" si="19"/>
        <v>1761.2000000000003</v>
      </c>
      <c r="S224" s="5">
        <f>AVERAGE(CPI_Inflation_Clean[[#This Row],[Cereals and products]:[Food and beverages]])</f>
        <v>135.4769230769231</v>
      </c>
      <c r="T224" s="1">
        <v>150.80000000000001</v>
      </c>
      <c r="U224" s="1">
        <v>146.1</v>
      </c>
      <c r="V224" s="1">
        <v>150.1</v>
      </c>
      <c r="W224" s="5">
        <f t="shared" si="20"/>
        <v>447</v>
      </c>
      <c r="Y224" s="1">
        <v>146.4</v>
      </c>
      <c r="Z224" s="5">
        <f>SUM(CPI_Inflation_Clean[[#This Row],[Fuel and light]])</f>
        <v>146.4</v>
      </c>
      <c r="AA224" s="1">
        <f>IF(CPI_Inflation_Clean[[#This Row],[Housing]]="",X225,CPI_Inflation_Clean[[#This Row],[Housing]])</f>
        <v>149</v>
      </c>
      <c r="AB224" s="1">
        <v>150</v>
      </c>
      <c r="AC224" s="5">
        <f t="shared" si="21"/>
        <v>299</v>
      </c>
      <c r="AD224" s="5">
        <f>AVERAGE(CPI_Inflation_Clean[[#This Row],[Housing Clean]:[Household goods and services]])</f>
        <v>149.5</v>
      </c>
      <c r="AE224" s="1">
        <v>150.4</v>
      </c>
      <c r="AF224" s="5">
        <f>AVERAGE(CPI_Inflation_Clean[[#This Row],[Health]])</f>
        <v>150.4</v>
      </c>
      <c r="AG224" s="1">
        <v>129.9</v>
      </c>
      <c r="AH224" s="5">
        <f>SUM(CPI_Inflation_Clean[[#This Row],[Transport and communication]])</f>
        <v>129.9</v>
      </c>
      <c r="AI224" s="1">
        <v>155.5</v>
      </c>
      <c r="AJ224" s="5">
        <f>SUM(CPI_Inflation_Clean[[#This Row],[Education]])</f>
        <v>155.5</v>
      </c>
      <c r="AK224" s="1">
        <v>162.9</v>
      </c>
      <c r="AL224" s="1">
        <v>134</v>
      </c>
      <c r="AM224" s="5">
        <f t="shared" si="22"/>
        <v>296.89999999999998</v>
      </c>
      <c r="AN224" s="1">
        <v>143.80000000000001</v>
      </c>
      <c r="AO224" s="1">
        <v>142.4</v>
      </c>
      <c r="AP224" s="5">
        <f t="shared" si="23"/>
        <v>143.10000000000002</v>
      </c>
      <c r="AQ224" s="1">
        <v>141.19999999999999</v>
      </c>
    </row>
    <row r="225" spans="1:43">
      <c r="A225" s="1" t="s">
        <v>32</v>
      </c>
      <c r="B225" s="1">
        <v>2019</v>
      </c>
      <c r="C225" s="1" t="s">
        <v>35</v>
      </c>
      <c r="D225" s="1" t="str">
        <f t="shared" si="18"/>
        <v>2019 March</v>
      </c>
      <c r="E225" s="1">
        <v>139.69999999999999</v>
      </c>
      <c r="F225" s="1">
        <v>151.1</v>
      </c>
      <c r="G225" s="1">
        <v>142.9</v>
      </c>
      <c r="H225" s="1">
        <v>141.9</v>
      </c>
      <c r="I225" s="1">
        <v>118.4</v>
      </c>
      <c r="J225" s="1">
        <v>139.4</v>
      </c>
      <c r="K225" s="1">
        <v>141.19999999999999</v>
      </c>
      <c r="L225" s="1">
        <v>120.7</v>
      </c>
      <c r="M225" s="1">
        <v>110.4</v>
      </c>
      <c r="N225" s="1">
        <v>140.69999999999999</v>
      </c>
      <c r="O225" s="1">
        <v>128.5</v>
      </c>
      <c r="P225" s="1">
        <v>153.9</v>
      </c>
      <c r="Q225" s="1">
        <v>139.6</v>
      </c>
      <c r="R225" s="5">
        <f t="shared" si="19"/>
        <v>1768.4</v>
      </c>
      <c r="S225" s="5">
        <f>AVERAGE(CPI_Inflation_Clean[[#This Row],[Cereals and products]:[Food and beverages]])</f>
        <v>136.03076923076924</v>
      </c>
      <c r="T225" s="1">
        <v>143.5</v>
      </c>
      <c r="U225" s="1">
        <v>131.19999999999999</v>
      </c>
      <c r="V225" s="1">
        <v>141.6</v>
      </c>
      <c r="W225" s="5">
        <f t="shared" si="20"/>
        <v>416.29999999999995</v>
      </c>
      <c r="X225">
        <v>149</v>
      </c>
      <c r="Y225" s="1">
        <v>128.80000000000001</v>
      </c>
      <c r="Z225" s="5">
        <f>SUM(CPI_Inflation_Clean[[#This Row],[Fuel and light]])</f>
        <v>128.80000000000001</v>
      </c>
      <c r="AA225" s="1">
        <f>IF(CPI_Inflation_Clean[[#This Row],[Housing]]="",X226,CPI_Inflation_Clean[[#This Row],[Housing]])</f>
        <v>149</v>
      </c>
      <c r="AB225" s="1">
        <v>136.80000000000001</v>
      </c>
      <c r="AC225" s="5">
        <f t="shared" si="21"/>
        <v>285.8</v>
      </c>
      <c r="AD225" s="5">
        <f>AVERAGE(CPI_Inflation_Clean[[#This Row],[Housing Clean]:[Household goods and services]])</f>
        <v>142.9</v>
      </c>
      <c r="AE225" s="1">
        <v>139.19999999999999</v>
      </c>
      <c r="AF225" s="5">
        <f>AVERAGE(CPI_Inflation_Clean[[#This Row],[Health]])</f>
        <v>139.19999999999999</v>
      </c>
      <c r="AG225" s="1">
        <v>119.9</v>
      </c>
      <c r="AH225" s="5">
        <f>SUM(CPI_Inflation_Clean[[#This Row],[Transport and communication]])</f>
        <v>119.9</v>
      </c>
      <c r="AI225" s="1">
        <v>146.69999999999999</v>
      </c>
      <c r="AJ225" s="5">
        <f>SUM(CPI_Inflation_Clean[[#This Row],[Education]])</f>
        <v>146.69999999999999</v>
      </c>
      <c r="AK225" s="1">
        <v>165.3</v>
      </c>
      <c r="AL225" s="1">
        <v>132.5</v>
      </c>
      <c r="AM225" s="5">
        <f t="shared" si="22"/>
        <v>297.8</v>
      </c>
      <c r="AN225" s="1">
        <v>133</v>
      </c>
      <c r="AO225" s="1">
        <v>132.80000000000001</v>
      </c>
      <c r="AP225" s="5">
        <f t="shared" si="23"/>
        <v>132.9</v>
      </c>
      <c r="AQ225" s="1">
        <v>139.5</v>
      </c>
    </row>
    <row r="226" spans="1:43">
      <c r="A226" s="1" t="s">
        <v>33</v>
      </c>
      <c r="B226" s="1">
        <v>2019</v>
      </c>
      <c r="C226" s="1" t="s">
        <v>35</v>
      </c>
      <c r="D226" s="1" t="str">
        <f t="shared" si="18"/>
        <v>2019 March</v>
      </c>
      <c r="E226" s="1">
        <v>137.80000000000001</v>
      </c>
      <c r="F226" s="1">
        <v>153</v>
      </c>
      <c r="G226" s="1">
        <v>140.30000000000001</v>
      </c>
      <c r="H226" s="1">
        <v>142.30000000000001</v>
      </c>
      <c r="I226" s="1">
        <v>122</v>
      </c>
      <c r="J226" s="1">
        <v>137.6</v>
      </c>
      <c r="K226" s="1">
        <v>132.6</v>
      </c>
      <c r="L226" s="1">
        <v>121.8</v>
      </c>
      <c r="M226" s="1">
        <v>109</v>
      </c>
      <c r="N226" s="1">
        <v>139.5</v>
      </c>
      <c r="O226" s="1">
        <v>133.69999999999999</v>
      </c>
      <c r="P226" s="1">
        <v>155.19999999999999</v>
      </c>
      <c r="Q226" s="1">
        <v>138.1</v>
      </c>
      <c r="R226" s="5">
        <f t="shared" si="19"/>
        <v>1762.9</v>
      </c>
      <c r="S226" s="5">
        <f>AVERAGE(CPI_Inflation_Clean[[#This Row],[Cereals and products]:[Food and beverages]])</f>
        <v>135.6076923076923</v>
      </c>
      <c r="T226" s="1">
        <v>147.9</v>
      </c>
      <c r="U226" s="1">
        <v>139.9</v>
      </c>
      <c r="V226" s="1">
        <v>146.69999999999999</v>
      </c>
      <c r="W226" s="5">
        <f t="shared" si="20"/>
        <v>434.5</v>
      </c>
      <c r="X226">
        <v>149</v>
      </c>
      <c r="Y226" s="1">
        <v>139.69999999999999</v>
      </c>
      <c r="Z226" s="5">
        <f>SUM(CPI_Inflation_Clean[[#This Row],[Fuel and light]])</f>
        <v>139.69999999999999</v>
      </c>
      <c r="AA226" s="1">
        <f>IF(CPI_Inflation_Clean[[#This Row],[Housing]]="",X227,CPI_Inflation_Clean[[#This Row],[Housing]])</f>
        <v>149</v>
      </c>
      <c r="AB226" s="1">
        <v>143.80000000000001</v>
      </c>
      <c r="AC226" s="5">
        <f t="shared" si="21"/>
        <v>292.8</v>
      </c>
      <c r="AD226" s="5">
        <f>AVERAGE(CPI_Inflation_Clean[[#This Row],[Housing Clean]:[Household goods and services]])</f>
        <v>146.4</v>
      </c>
      <c r="AE226" s="1">
        <v>146.19999999999999</v>
      </c>
      <c r="AF226" s="5">
        <f>AVERAGE(CPI_Inflation_Clean[[#This Row],[Health]])</f>
        <v>146.19999999999999</v>
      </c>
      <c r="AG226" s="1">
        <v>124.6</v>
      </c>
      <c r="AH226" s="5">
        <f>SUM(CPI_Inflation_Clean[[#This Row],[Transport and communication]])</f>
        <v>124.6</v>
      </c>
      <c r="AI226" s="1">
        <v>150.30000000000001</v>
      </c>
      <c r="AJ226" s="5">
        <f>SUM(CPI_Inflation_Clean[[#This Row],[Education]])</f>
        <v>150.30000000000001</v>
      </c>
      <c r="AK226" s="1">
        <v>163.5</v>
      </c>
      <c r="AL226" s="1">
        <v>133.4</v>
      </c>
      <c r="AM226" s="5">
        <f t="shared" si="22"/>
        <v>296.89999999999998</v>
      </c>
      <c r="AN226" s="1">
        <v>137.69999999999999</v>
      </c>
      <c r="AO226" s="1">
        <v>137.69999999999999</v>
      </c>
      <c r="AP226" s="5">
        <f t="shared" si="23"/>
        <v>137.69999999999999</v>
      </c>
      <c r="AQ226" s="1">
        <v>140.4</v>
      </c>
    </row>
    <row r="227" spans="1:43">
      <c r="A227" s="1" t="s">
        <v>30</v>
      </c>
      <c r="B227" s="1">
        <v>2019</v>
      </c>
      <c r="C227" s="1" t="s">
        <v>37</v>
      </c>
      <c r="D227" s="1" t="str">
        <f t="shared" si="18"/>
        <v>2019 May</v>
      </c>
      <c r="E227" s="1">
        <v>137.4</v>
      </c>
      <c r="F227" s="1">
        <v>159.5</v>
      </c>
      <c r="G227" s="1">
        <v>134.5</v>
      </c>
      <c r="H227" s="1">
        <v>142.6</v>
      </c>
      <c r="I227" s="1">
        <v>124</v>
      </c>
      <c r="J227" s="1">
        <v>143.69999999999999</v>
      </c>
      <c r="K227" s="1">
        <v>133.4</v>
      </c>
      <c r="L227" s="1">
        <v>125.1</v>
      </c>
      <c r="M227" s="1">
        <v>109.3</v>
      </c>
      <c r="N227" s="1">
        <v>139.30000000000001</v>
      </c>
      <c r="O227" s="1">
        <v>137.69999999999999</v>
      </c>
      <c r="P227" s="1">
        <v>156.4</v>
      </c>
      <c r="Q227" s="1">
        <v>139.19999999999999</v>
      </c>
      <c r="R227" s="5">
        <f t="shared" si="19"/>
        <v>1782.1000000000001</v>
      </c>
      <c r="S227" s="5">
        <f>AVERAGE(CPI_Inflation_Clean[[#This Row],[Cereals and products]:[Food and beverages]])</f>
        <v>137.0846153846154</v>
      </c>
      <c r="T227" s="1">
        <v>151.30000000000001</v>
      </c>
      <c r="U227" s="1">
        <v>146.6</v>
      </c>
      <c r="V227" s="1">
        <v>150.69999999999999</v>
      </c>
      <c r="W227" s="5">
        <f t="shared" si="20"/>
        <v>448.59999999999997</v>
      </c>
      <c r="Y227" s="1">
        <v>146.9</v>
      </c>
      <c r="Z227" s="5">
        <f>SUM(CPI_Inflation_Clean[[#This Row],[Fuel and light]])</f>
        <v>146.9</v>
      </c>
      <c r="AA227" s="1">
        <f>IF(CPI_Inflation_Clean[[#This Row],[Housing]]="",X228,CPI_Inflation_Clean[[#This Row],[Housing]])</f>
        <v>150.1</v>
      </c>
      <c r="AB227" s="1">
        <v>149.5</v>
      </c>
      <c r="AC227" s="5">
        <f t="shared" si="21"/>
        <v>299.60000000000002</v>
      </c>
      <c r="AD227" s="5">
        <f>AVERAGE(CPI_Inflation_Clean[[#This Row],[Housing Clean]:[Household goods and services]])</f>
        <v>149.80000000000001</v>
      </c>
      <c r="AE227" s="1">
        <v>151.30000000000001</v>
      </c>
      <c r="AF227" s="5">
        <f>AVERAGE(CPI_Inflation_Clean[[#This Row],[Health]])</f>
        <v>151.30000000000001</v>
      </c>
      <c r="AG227" s="1">
        <v>130.19999999999999</v>
      </c>
      <c r="AH227" s="5">
        <f>SUM(CPI_Inflation_Clean[[#This Row],[Transport and communication]])</f>
        <v>130.19999999999999</v>
      </c>
      <c r="AI227" s="1">
        <v>156.69999999999999</v>
      </c>
      <c r="AJ227" s="5">
        <f>SUM(CPI_Inflation_Clean[[#This Row],[Education]])</f>
        <v>156.69999999999999</v>
      </c>
      <c r="AK227" s="1">
        <v>163.30000000000001</v>
      </c>
      <c r="AL227" s="1">
        <v>133.9</v>
      </c>
      <c r="AM227" s="5">
        <f t="shared" si="22"/>
        <v>297.20000000000005</v>
      </c>
      <c r="AN227" s="1">
        <v>145.9</v>
      </c>
      <c r="AO227" s="1">
        <v>142.9</v>
      </c>
      <c r="AP227" s="5">
        <f t="shared" si="23"/>
        <v>144.4</v>
      </c>
      <c r="AQ227" s="1">
        <v>142.4</v>
      </c>
    </row>
    <row r="228" spans="1:43">
      <c r="A228" s="1" t="s">
        <v>32</v>
      </c>
      <c r="B228" s="1">
        <v>2019</v>
      </c>
      <c r="C228" s="1" t="s">
        <v>37</v>
      </c>
      <c r="D228" s="1" t="str">
        <f t="shared" si="18"/>
        <v>2019 May</v>
      </c>
      <c r="E228" s="1">
        <v>140.4</v>
      </c>
      <c r="F228" s="1">
        <v>156.69999999999999</v>
      </c>
      <c r="G228" s="1">
        <v>138.30000000000001</v>
      </c>
      <c r="H228" s="1">
        <v>142.4</v>
      </c>
      <c r="I228" s="1">
        <v>118.6</v>
      </c>
      <c r="J228" s="1">
        <v>149.69999999999999</v>
      </c>
      <c r="K228" s="1">
        <v>161.6</v>
      </c>
      <c r="L228" s="1">
        <v>124.4</v>
      </c>
      <c r="M228" s="1">
        <v>111.2</v>
      </c>
      <c r="N228" s="1">
        <v>141</v>
      </c>
      <c r="O228" s="1">
        <v>128.9</v>
      </c>
      <c r="P228" s="1">
        <v>154.5</v>
      </c>
      <c r="Q228" s="1">
        <v>143.80000000000001</v>
      </c>
      <c r="R228" s="5">
        <f t="shared" si="19"/>
        <v>1811.5000000000002</v>
      </c>
      <c r="S228" s="5">
        <f>AVERAGE(CPI_Inflation_Clean[[#This Row],[Cereals and products]:[Food and beverages]])</f>
        <v>139.34615384615387</v>
      </c>
      <c r="T228" s="1">
        <v>144</v>
      </c>
      <c r="U228" s="1">
        <v>131.69999999999999</v>
      </c>
      <c r="V228" s="1">
        <v>142.19999999999999</v>
      </c>
      <c r="W228" s="5">
        <f t="shared" si="20"/>
        <v>417.9</v>
      </c>
      <c r="X228">
        <v>150.1</v>
      </c>
      <c r="Y228" s="1">
        <v>129.4</v>
      </c>
      <c r="Z228" s="5">
        <f>SUM(CPI_Inflation_Clean[[#This Row],[Fuel and light]])</f>
        <v>129.4</v>
      </c>
      <c r="AA228" s="1">
        <f>IF(CPI_Inflation_Clean[[#This Row],[Housing]]="",X229,CPI_Inflation_Clean[[#This Row],[Housing]])</f>
        <v>150.1</v>
      </c>
      <c r="AB228" s="1">
        <v>137.19999999999999</v>
      </c>
      <c r="AC228" s="5">
        <f t="shared" si="21"/>
        <v>287.29999999999995</v>
      </c>
      <c r="AD228" s="5">
        <f>AVERAGE(CPI_Inflation_Clean[[#This Row],[Housing Clean]:[Household goods and services]])</f>
        <v>143.64999999999998</v>
      </c>
      <c r="AE228" s="1">
        <v>139.80000000000001</v>
      </c>
      <c r="AF228" s="5">
        <f>AVERAGE(CPI_Inflation_Clean[[#This Row],[Health]])</f>
        <v>139.80000000000001</v>
      </c>
      <c r="AG228" s="1">
        <v>120.1</v>
      </c>
      <c r="AH228" s="5">
        <f>SUM(CPI_Inflation_Clean[[#This Row],[Transport and communication]])</f>
        <v>120.1</v>
      </c>
      <c r="AI228" s="1">
        <v>148</v>
      </c>
      <c r="AJ228" s="5">
        <f>SUM(CPI_Inflation_Clean[[#This Row],[Education]])</f>
        <v>148</v>
      </c>
      <c r="AK228" s="1">
        <v>166.2</v>
      </c>
      <c r="AL228" s="1">
        <v>132.6</v>
      </c>
      <c r="AM228" s="5">
        <f t="shared" si="22"/>
        <v>298.79999999999995</v>
      </c>
      <c r="AN228" s="1">
        <v>134</v>
      </c>
      <c r="AO228" s="1">
        <v>133.30000000000001</v>
      </c>
      <c r="AP228" s="5">
        <f t="shared" si="23"/>
        <v>133.65</v>
      </c>
      <c r="AQ228" s="1">
        <v>141.5</v>
      </c>
    </row>
    <row r="229" spans="1:43">
      <c r="A229" s="1" t="s">
        <v>33</v>
      </c>
      <c r="B229" s="1">
        <v>2019</v>
      </c>
      <c r="C229" s="1" t="s">
        <v>37</v>
      </c>
      <c r="D229" s="1" t="str">
        <f t="shared" si="18"/>
        <v>2019 May</v>
      </c>
      <c r="E229" s="1">
        <v>138.30000000000001</v>
      </c>
      <c r="F229" s="1">
        <v>158.5</v>
      </c>
      <c r="G229" s="1">
        <v>136</v>
      </c>
      <c r="H229" s="1">
        <v>142.5</v>
      </c>
      <c r="I229" s="1">
        <v>122</v>
      </c>
      <c r="J229" s="1">
        <v>146.5</v>
      </c>
      <c r="K229" s="1">
        <v>143</v>
      </c>
      <c r="L229" s="1">
        <v>124.9</v>
      </c>
      <c r="M229" s="1">
        <v>109.9</v>
      </c>
      <c r="N229" s="1">
        <v>139.9</v>
      </c>
      <c r="O229" s="1">
        <v>134</v>
      </c>
      <c r="P229" s="1">
        <v>155.5</v>
      </c>
      <c r="Q229" s="1">
        <v>140.9</v>
      </c>
      <c r="R229" s="5">
        <f t="shared" si="19"/>
        <v>1791.9000000000003</v>
      </c>
      <c r="S229" s="5">
        <f>AVERAGE(CPI_Inflation_Clean[[#This Row],[Cereals and products]:[Food and beverages]])</f>
        <v>137.83846153846156</v>
      </c>
      <c r="T229" s="1">
        <v>148.4</v>
      </c>
      <c r="U229" s="1">
        <v>140.4</v>
      </c>
      <c r="V229" s="1">
        <v>147.30000000000001</v>
      </c>
      <c r="W229" s="5">
        <f t="shared" si="20"/>
        <v>436.1</v>
      </c>
      <c r="X229">
        <v>150.1</v>
      </c>
      <c r="Y229" s="1">
        <v>140.30000000000001</v>
      </c>
      <c r="Z229" s="5">
        <f>SUM(CPI_Inflation_Clean[[#This Row],[Fuel and light]])</f>
        <v>140.30000000000001</v>
      </c>
      <c r="AA229" s="1">
        <f>IF(CPI_Inflation_Clean[[#This Row],[Housing]]="",X230,CPI_Inflation_Clean[[#This Row],[Housing]])</f>
        <v>150.1</v>
      </c>
      <c r="AB229" s="1">
        <v>143.69999999999999</v>
      </c>
      <c r="AC229" s="5">
        <f t="shared" si="21"/>
        <v>293.79999999999995</v>
      </c>
      <c r="AD229" s="5">
        <f>AVERAGE(CPI_Inflation_Clean[[#This Row],[Housing Clean]:[Household goods and services]])</f>
        <v>146.89999999999998</v>
      </c>
      <c r="AE229" s="1">
        <v>146.9</v>
      </c>
      <c r="AF229" s="5">
        <f>AVERAGE(CPI_Inflation_Clean[[#This Row],[Health]])</f>
        <v>146.9</v>
      </c>
      <c r="AG229" s="1">
        <v>124.9</v>
      </c>
      <c r="AH229" s="5">
        <f>SUM(CPI_Inflation_Clean[[#This Row],[Transport and communication]])</f>
        <v>124.9</v>
      </c>
      <c r="AI229" s="1">
        <v>151.6</v>
      </c>
      <c r="AJ229" s="5">
        <f>SUM(CPI_Inflation_Clean[[#This Row],[Education]])</f>
        <v>151.6</v>
      </c>
      <c r="AK229" s="1">
        <v>164.1</v>
      </c>
      <c r="AL229" s="1">
        <v>133.4</v>
      </c>
      <c r="AM229" s="5">
        <f t="shared" si="22"/>
        <v>297.5</v>
      </c>
      <c r="AN229" s="1">
        <v>139.19999999999999</v>
      </c>
      <c r="AO229" s="1">
        <v>138.19999999999999</v>
      </c>
      <c r="AP229" s="5">
        <f t="shared" si="23"/>
        <v>138.69999999999999</v>
      </c>
      <c r="AQ229" s="1">
        <v>142</v>
      </c>
    </row>
    <row r="230" spans="1:43">
      <c r="A230" s="1" t="s">
        <v>30</v>
      </c>
      <c r="B230" s="1">
        <v>2019</v>
      </c>
      <c r="C230" s="1" t="s">
        <v>38</v>
      </c>
      <c r="D230" s="1" t="str">
        <f t="shared" si="18"/>
        <v>2019 June</v>
      </c>
      <c r="E230" s="1">
        <v>137.80000000000001</v>
      </c>
      <c r="F230" s="1">
        <v>163.5</v>
      </c>
      <c r="G230" s="1">
        <v>136.19999999999999</v>
      </c>
      <c r="H230" s="1">
        <v>143.19999999999999</v>
      </c>
      <c r="I230" s="1">
        <v>124.3</v>
      </c>
      <c r="J230" s="1">
        <v>143.30000000000001</v>
      </c>
      <c r="K230" s="1">
        <v>140.6</v>
      </c>
      <c r="L230" s="1">
        <v>128.69999999999999</v>
      </c>
      <c r="M230" s="1">
        <v>110.6</v>
      </c>
      <c r="N230" s="1">
        <v>140.4</v>
      </c>
      <c r="O230" s="1">
        <v>138</v>
      </c>
      <c r="P230" s="1">
        <v>156.6</v>
      </c>
      <c r="Q230" s="1">
        <v>141</v>
      </c>
      <c r="R230" s="5">
        <f t="shared" si="19"/>
        <v>1804.1999999999998</v>
      </c>
      <c r="S230" s="5">
        <f>AVERAGE(CPI_Inflation_Clean[[#This Row],[Cereals and products]:[Food and beverages]])</f>
        <v>138.78461538461536</v>
      </c>
      <c r="T230" s="1">
        <v>151.4</v>
      </c>
      <c r="U230" s="1">
        <v>146.5</v>
      </c>
      <c r="V230" s="1">
        <v>150.69999999999999</v>
      </c>
      <c r="W230" s="5">
        <f t="shared" si="20"/>
        <v>448.59999999999997</v>
      </c>
      <c r="Y230" s="1">
        <v>147.80000000000001</v>
      </c>
      <c r="Z230" s="5">
        <f>SUM(CPI_Inflation_Clean[[#This Row],[Fuel and light]])</f>
        <v>147.80000000000001</v>
      </c>
      <c r="AA230" s="1">
        <f>IF(CPI_Inflation_Clean[[#This Row],[Housing]]="",X231,CPI_Inflation_Clean[[#This Row],[Housing]])</f>
        <v>149.4</v>
      </c>
      <c r="AB230" s="1">
        <v>149.6</v>
      </c>
      <c r="AC230" s="5">
        <f t="shared" si="21"/>
        <v>299</v>
      </c>
      <c r="AD230" s="5">
        <f>AVERAGE(CPI_Inflation_Clean[[#This Row],[Housing Clean]:[Household goods and services]])</f>
        <v>149.5</v>
      </c>
      <c r="AE230" s="1">
        <v>151.69999999999999</v>
      </c>
      <c r="AF230" s="5">
        <f>AVERAGE(CPI_Inflation_Clean[[#This Row],[Health]])</f>
        <v>151.69999999999999</v>
      </c>
      <c r="AG230" s="1">
        <v>130.19999999999999</v>
      </c>
      <c r="AH230" s="5">
        <f>SUM(CPI_Inflation_Clean[[#This Row],[Transport and communication]])</f>
        <v>130.19999999999999</v>
      </c>
      <c r="AI230" s="1">
        <v>157.69999999999999</v>
      </c>
      <c r="AJ230" s="5">
        <f>SUM(CPI_Inflation_Clean[[#This Row],[Education]])</f>
        <v>157.69999999999999</v>
      </c>
      <c r="AK230" s="1">
        <v>164.2</v>
      </c>
      <c r="AL230" s="1">
        <v>134.80000000000001</v>
      </c>
      <c r="AM230" s="5">
        <f t="shared" si="22"/>
        <v>299</v>
      </c>
      <c r="AN230" s="1">
        <v>146.4</v>
      </c>
      <c r="AO230" s="1">
        <v>143.30000000000001</v>
      </c>
      <c r="AP230" s="5">
        <f t="shared" si="23"/>
        <v>144.85000000000002</v>
      </c>
      <c r="AQ230" s="1">
        <v>143.6</v>
      </c>
    </row>
    <row r="231" spans="1:43">
      <c r="A231" s="1" t="s">
        <v>32</v>
      </c>
      <c r="B231" s="1">
        <v>2019</v>
      </c>
      <c r="C231" s="1" t="s">
        <v>38</v>
      </c>
      <c r="D231" s="1" t="str">
        <f t="shared" si="18"/>
        <v>2019 June</v>
      </c>
      <c r="E231" s="1">
        <v>140.69999999999999</v>
      </c>
      <c r="F231" s="1">
        <v>159.6</v>
      </c>
      <c r="G231" s="1">
        <v>140.4</v>
      </c>
      <c r="H231" s="1">
        <v>143.4</v>
      </c>
      <c r="I231" s="1">
        <v>118.6</v>
      </c>
      <c r="J231" s="1">
        <v>150.9</v>
      </c>
      <c r="K231" s="1">
        <v>169.8</v>
      </c>
      <c r="L231" s="1">
        <v>127.4</v>
      </c>
      <c r="M231" s="1">
        <v>111.8</v>
      </c>
      <c r="N231" s="1">
        <v>141</v>
      </c>
      <c r="O231" s="1">
        <v>129</v>
      </c>
      <c r="P231" s="1">
        <v>155.1</v>
      </c>
      <c r="Q231" s="1">
        <v>145.6</v>
      </c>
      <c r="R231" s="5">
        <f t="shared" si="19"/>
        <v>1833.2999999999997</v>
      </c>
      <c r="S231" s="5">
        <f>AVERAGE(CPI_Inflation_Clean[[#This Row],[Cereals and products]:[Food and beverages]])</f>
        <v>141.0230769230769</v>
      </c>
      <c r="T231" s="1">
        <v>144.30000000000001</v>
      </c>
      <c r="U231" s="1">
        <v>131.69999999999999</v>
      </c>
      <c r="V231" s="1">
        <v>142.4</v>
      </c>
      <c r="W231" s="5">
        <f t="shared" si="20"/>
        <v>418.4</v>
      </c>
      <c r="X231">
        <v>149.4</v>
      </c>
      <c r="Y231" s="1">
        <v>130.5</v>
      </c>
      <c r="Z231" s="5">
        <f>SUM(CPI_Inflation_Clean[[#This Row],[Fuel and light]])</f>
        <v>130.5</v>
      </c>
      <c r="AA231" s="1">
        <f>IF(CPI_Inflation_Clean[[#This Row],[Housing]]="",X232,CPI_Inflation_Clean[[#This Row],[Housing]])</f>
        <v>149.4</v>
      </c>
      <c r="AB231" s="1">
        <v>137.4</v>
      </c>
      <c r="AC231" s="5">
        <f t="shared" si="21"/>
        <v>286.8</v>
      </c>
      <c r="AD231" s="5">
        <f>AVERAGE(CPI_Inflation_Clean[[#This Row],[Housing Clean]:[Household goods and services]])</f>
        <v>143.4</v>
      </c>
      <c r="AE231" s="1">
        <v>140.30000000000001</v>
      </c>
      <c r="AF231" s="5">
        <f>AVERAGE(CPI_Inflation_Clean[[#This Row],[Health]])</f>
        <v>140.30000000000001</v>
      </c>
      <c r="AG231" s="1">
        <v>119.6</v>
      </c>
      <c r="AH231" s="5">
        <f>SUM(CPI_Inflation_Clean[[#This Row],[Transport and communication]])</f>
        <v>119.6</v>
      </c>
      <c r="AI231" s="1">
        <v>148.9</v>
      </c>
      <c r="AJ231" s="5">
        <f>SUM(CPI_Inflation_Clean[[#This Row],[Education]])</f>
        <v>148.9</v>
      </c>
      <c r="AK231" s="1">
        <v>166.7</v>
      </c>
      <c r="AL231" s="1">
        <v>133.69999999999999</v>
      </c>
      <c r="AM231" s="5">
        <f t="shared" si="22"/>
        <v>300.39999999999998</v>
      </c>
      <c r="AN231" s="1">
        <v>134.30000000000001</v>
      </c>
      <c r="AO231" s="1">
        <v>133.6</v>
      </c>
      <c r="AP231" s="5">
        <f t="shared" si="23"/>
        <v>133.94999999999999</v>
      </c>
      <c r="AQ231" s="1">
        <v>142.1</v>
      </c>
    </row>
    <row r="232" spans="1:43">
      <c r="A232" s="1" t="s">
        <v>33</v>
      </c>
      <c r="B232" s="1">
        <v>2019</v>
      </c>
      <c r="C232" s="1" t="s">
        <v>38</v>
      </c>
      <c r="D232" s="1" t="str">
        <f t="shared" si="18"/>
        <v>2019 June</v>
      </c>
      <c r="E232" s="1">
        <v>138.69999999999999</v>
      </c>
      <c r="F232" s="1">
        <v>162.1</v>
      </c>
      <c r="G232" s="1">
        <v>137.80000000000001</v>
      </c>
      <c r="H232" s="1">
        <v>143.30000000000001</v>
      </c>
      <c r="I232" s="1">
        <v>122.2</v>
      </c>
      <c r="J232" s="1">
        <v>146.80000000000001</v>
      </c>
      <c r="K232" s="1">
        <v>150.5</v>
      </c>
      <c r="L232" s="1">
        <v>128.30000000000001</v>
      </c>
      <c r="M232" s="1">
        <v>111</v>
      </c>
      <c r="N232" s="1">
        <v>140.6</v>
      </c>
      <c r="O232" s="1">
        <v>134.19999999999999</v>
      </c>
      <c r="P232" s="1">
        <v>155.9</v>
      </c>
      <c r="Q232" s="1">
        <v>142.69999999999999</v>
      </c>
      <c r="R232" s="5">
        <f t="shared" si="19"/>
        <v>1814.1000000000001</v>
      </c>
      <c r="S232" s="5">
        <f>AVERAGE(CPI_Inflation_Clean[[#This Row],[Cereals and products]:[Food and beverages]])</f>
        <v>139.54615384615386</v>
      </c>
      <c r="T232" s="1">
        <v>148.6</v>
      </c>
      <c r="U232" s="1">
        <v>140.4</v>
      </c>
      <c r="V232" s="1">
        <v>147.4</v>
      </c>
      <c r="W232" s="5">
        <f t="shared" si="20"/>
        <v>436.4</v>
      </c>
      <c r="X232">
        <v>149.4</v>
      </c>
      <c r="Y232" s="1">
        <v>141.19999999999999</v>
      </c>
      <c r="Z232" s="5">
        <f>SUM(CPI_Inflation_Clean[[#This Row],[Fuel and light]])</f>
        <v>141.19999999999999</v>
      </c>
      <c r="AA232" s="1">
        <f>IF(CPI_Inflation_Clean[[#This Row],[Housing]]="",X233,CPI_Inflation_Clean[[#This Row],[Housing]])</f>
        <v>149.4</v>
      </c>
      <c r="AB232" s="1">
        <v>143.80000000000001</v>
      </c>
      <c r="AC232" s="5">
        <f t="shared" si="21"/>
        <v>293.20000000000005</v>
      </c>
      <c r="AD232" s="5">
        <f>AVERAGE(CPI_Inflation_Clean[[#This Row],[Housing Clean]:[Household goods and services]])</f>
        <v>146.60000000000002</v>
      </c>
      <c r="AE232" s="1">
        <v>147.4</v>
      </c>
      <c r="AF232" s="5">
        <f>AVERAGE(CPI_Inflation_Clean[[#This Row],[Health]])</f>
        <v>147.4</v>
      </c>
      <c r="AG232" s="1">
        <v>124.6</v>
      </c>
      <c r="AH232" s="5">
        <f>SUM(CPI_Inflation_Clean[[#This Row],[Transport and communication]])</f>
        <v>124.6</v>
      </c>
      <c r="AI232" s="1">
        <v>152.5</v>
      </c>
      <c r="AJ232" s="5">
        <f>SUM(CPI_Inflation_Clean[[#This Row],[Education]])</f>
        <v>152.5</v>
      </c>
      <c r="AK232" s="1">
        <v>164.9</v>
      </c>
      <c r="AL232" s="1">
        <v>134.30000000000001</v>
      </c>
      <c r="AM232" s="5">
        <f t="shared" si="22"/>
        <v>299.20000000000005</v>
      </c>
      <c r="AN232" s="1">
        <v>139.6</v>
      </c>
      <c r="AO232" s="1">
        <v>138.6</v>
      </c>
      <c r="AP232" s="5">
        <f t="shared" si="23"/>
        <v>139.1</v>
      </c>
      <c r="AQ232" s="1">
        <v>142.9</v>
      </c>
    </row>
    <row r="233" spans="1:43">
      <c r="A233" s="1" t="s">
        <v>30</v>
      </c>
      <c r="B233" s="1">
        <v>2019</v>
      </c>
      <c r="C233" s="1" t="s">
        <v>39</v>
      </c>
      <c r="D233" s="1" t="str">
        <f t="shared" si="18"/>
        <v>2019 July</v>
      </c>
      <c r="E233" s="1">
        <v>138.4</v>
      </c>
      <c r="F233" s="1">
        <v>164</v>
      </c>
      <c r="G233" s="1">
        <v>138.4</v>
      </c>
      <c r="H233" s="1">
        <v>143.9</v>
      </c>
      <c r="I233" s="1">
        <v>124.4</v>
      </c>
      <c r="J233" s="1">
        <v>146.4</v>
      </c>
      <c r="K233" s="1">
        <v>150.1</v>
      </c>
      <c r="L233" s="1">
        <v>130.6</v>
      </c>
      <c r="M233" s="1">
        <v>110.8</v>
      </c>
      <c r="N233" s="1">
        <v>141.69999999999999</v>
      </c>
      <c r="O233" s="1">
        <v>138.5</v>
      </c>
      <c r="P233" s="1">
        <v>156.69999999999999</v>
      </c>
      <c r="Q233" s="1">
        <v>143</v>
      </c>
      <c r="R233" s="5">
        <f t="shared" si="19"/>
        <v>1826.8999999999999</v>
      </c>
      <c r="S233" s="5">
        <f>AVERAGE(CPI_Inflation_Clean[[#This Row],[Cereals and products]:[Food and beverages]])</f>
        <v>140.53076923076921</v>
      </c>
      <c r="T233" s="1">
        <v>151.6</v>
      </c>
      <c r="U233" s="1">
        <v>146.6</v>
      </c>
      <c r="V233" s="1">
        <v>150.9</v>
      </c>
      <c r="W233" s="5">
        <f t="shared" si="20"/>
        <v>449.1</v>
      </c>
      <c r="Y233" s="1">
        <v>146.80000000000001</v>
      </c>
      <c r="Z233" s="5">
        <f>SUM(CPI_Inflation_Clean[[#This Row],[Fuel and light]])</f>
        <v>146.80000000000001</v>
      </c>
      <c r="AA233" s="1">
        <f>IF(CPI_Inflation_Clean[[#This Row],[Housing]]="",X234,CPI_Inflation_Clean[[#This Row],[Housing]])</f>
        <v>150.6</v>
      </c>
      <c r="AB233" s="1">
        <v>150</v>
      </c>
      <c r="AC233" s="5">
        <f t="shared" si="21"/>
        <v>300.60000000000002</v>
      </c>
      <c r="AD233" s="5">
        <f>AVERAGE(CPI_Inflation_Clean[[#This Row],[Housing Clean]:[Household goods and services]])</f>
        <v>150.30000000000001</v>
      </c>
      <c r="AE233" s="1">
        <v>152.19999999999999</v>
      </c>
      <c r="AF233" s="5">
        <f>AVERAGE(CPI_Inflation_Clean[[#This Row],[Health]])</f>
        <v>152.19999999999999</v>
      </c>
      <c r="AG233" s="1">
        <v>131.19999999999999</v>
      </c>
      <c r="AH233" s="5">
        <f>SUM(CPI_Inflation_Clean[[#This Row],[Transport and communication]])</f>
        <v>131.19999999999999</v>
      </c>
      <c r="AI233" s="1">
        <v>159.1</v>
      </c>
      <c r="AJ233" s="5">
        <f>SUM(CPI_Inflation_Clean[[#This Row],[Education]])</f>
        <v>159.1</v>
      </c>
      <c r="AK233" s="1">
        <v>164.5</v>
      </c>
      <c r="AL233" s="1">
        <v>136.1</v>
      </c>
      <c r="AM233" s="5">
        <f t="shared" si="22"/>
        <v>300.60000000000002</v>
      </c>
      <c r="AN233" s="1">
        <v>147.5</v>
      </c>
      <c r="AO233" s="1">
        <v>144.19999999999999</v>
      </c>
      <c r="AP233" s="5">
        <f t="shared" si="23"/>
        <v>145.85</v>
      </c>
      <c r="AQ233" s="1">
        <v>144.9</v>
      </c>
    </row>
    <row r="234" spans="1:43">
      <c r="A234" s="1" t="s">
        <v>32</v>
      </c>
      <c r="B234" s="1">
        <v>2019</v>
      </c>
      <c r="C234" s="1" t="s">
        <v>39</v>
      </c>
      <c r="D234" s="1" t="str">
        <f t="shared" si="18"/>
        <v>2019 July</v>
      </c>
      <c r="E234" s="1">
        <v>141.4</v>
      </c>
      <c r="F234" s="1">
        <v>160.19999999999999</v>
      </c>
      <c r="G234" s="1">
        <v>142.5</v>
      </c>
      <c r="H234" s="1">
        <v>144.1</v>
      </c>
      <c r="I234" s="1">
        <v>119.3</v>
      </c>
      <c r="J234" s="1">
        <v>154.69999999999999</v>
      </c>
      <c r="K234" s="1">
        <v>180.1</v>
      </c>
      <c r="L234" s="1">
        <v>128.9</v>
      </c>
      <c r="M234" s="1">
        <v>111.8</v>
      </c>
      <c r="N234" s="1">
        <v>141.6</v>
      </c>
      <c r="O234" s="1">
        <v>129.5</v>
      </c>
      <c r="P234" s="1">
        <v>155.6</v>
      </c>
      <c r="Q234" s="1">
        <v>147.69999999999999</v>
      </c>
      <c r="R234" s="5">
        <f t="shared" si="19"/>
        <v>1857.3999999999999</v>
      </c>
      <c r="S234" s="5">
        <f>AVERAGE(CPI_Inflation_Clean[[#This Row],[Cereals and products]:[Food and beverages]])</f>
        <v>142.87692307692308</v>
      </c>
      <c r="T234" s="1">
        <v>144.69999999999999</v>
      </c>
      <c r="U234" s="1">
        <v>131.9</v>
      </c>
      <c r="V234" s="1">
        <v>142.69999999999999</v>
      </c>
      <c r="W234" s="5">
        <f t="shared" si="20"/>
        <v>419.3</v>
      </c>
      <c r="X234">
        <v>150.6</v>
      </c>
      <c r="Y234" s="1">
        <v>127</v>
      </c>
      <c r="Z234" s="5">
        <f>SUM(CPI_Inflation_Clean[[#This Row],[Fuel and light]])</f>
        <v>127</v>
      </c>
      <c r="AA234" s="1">
        <f>IF(CPI_Inflation_Clean[[#This Row],[Housing]]="",X235,CPI_Inflation_Clean[[#This Row],[Housing]])</f>
        <v>150.6</v>
      </c>
      <c r="AB234" s="1">
        <v>137.69999999999999</v>
      </c>
      <c r="AC234" s="5">
        <f t="shared" si="21"/>
        <v>288.29999999999995</v>
      </c>
      <c r="AD234" s="5">
        <f>AVERAGE(CPI_Inflation_Clean[[#This Row],[Housing Clean]:[Household goods and services]])</f>
        <v>144.14999999999998</v>
      </c>
      <c r="AE234" s="1">
        <v>140.80000000000001</v>
      </c>
      <c r="AF234" s="5">
        <f>AVERAGE(CPI_Inflation_Clean[[#This Row],[Health]])</f>
        <v>140.80000000000001</v>
      </c>
      <c r="AG234" s="1">
        <v>120.6</v>
      </c>
      <c r="AH234" s="5">
        <f>SUM(CPI_Inflation_Clean[[#This Row],[Transport and communication]])</f>
        <v>120.6</v>
      </c>
      <c r="AI234" s="1">
        <v>150.4</v>
      </c>
      <c r="AJ234" s="5">
        <f>SUM(CPI_Inflation_Clean[[#This Row],[Education]])</f>
        <v>150.4</v>
      </c>
      <c r="AK234" s="1">
        <v>167.2</v>
      </c>
      <c r="AL234" s="1">
        <v>135.1</v>
      </c>
      <c r="AM234" s="5">
        <f t="shared" si="22"/>
        <v>302.29999999999995</v>
      </c>
      <c r="AN234" s="1">
        <v>135</v>
      </c>
      <c r="AO234" s="1">
        <v>134.5</v>
      </c>
      <c r="AP234" s="5">
        <f t="shared" si="23"/>
        <v>134.75</v>
      </c>
      <c r="AQ234" s="1">
        <v>143.30000000000001</v>
      </c>
    </row>
    <row r="235" spans="1:43">
      <c r="A235" s="1" t="s">
        <v>33</v>
      </c>
      <c r="B235" s="1">
        <v>2019</v>
      </c>
      <c r="C235" s="1" t="s">
        <v>39</v>
      </c>
      <c r="D235" s="1" t="str">
        <f t="shared" si="18"/>
        <v>2019 July</v>
      </c>
      <c r="E235" s="1">
        <v>139.30000000000001</v>
      </c>
      <c r="F235" s="1">
        <v>162.69999999999999</v>
      </c>
      <c r="G235" s="1">
        <v>140</v>
      </c>
      <c r="H235" s="1">
        <v>144</v>
      </c>
      <c r="I235" s="1">
        <v>122.5</v>
      </c>
      <c r="J235" s="1">
        <v>150.30000000000001</v>
      </c>
      <c r="K235" s="1">
        <v>160.30000000000001</v>
      </c>
      <c r="L235" s="1">
        <v>130</v>
      </c>
      <c r="M235" s="1">
        <v>111.1</v>
      </c>
      <c r="N235" s="1">
        <v>141.69999999999999</v>
      </c>
      <c r="O235" s="1">
        <v>134.69999999999999</v>
      </c>
      <c r="P235" s="1">
        <v>156.19999999999999</v>
      </c>
      <c r="Q235" s="1">
        <v>144.69999999999999</v>
      </c>
      <c r="R235" s="5">
        <f t="shared" si="19"/>
        <v>1837.5</v>
      </c>
      <c r="S235" s="5">
        <f>AVERAGE(CPI_Inflation_Clean[[#This Row],[Cereals and products]:[Food and beverages]])</f>
        <v>141.34615384615384</v>
      </c>
      <c r="T235" s="1">
        <v>148.9</v>
      </c>
      <c r="U235" s="1">
        <v>140.5</v>
      </c>
      <c r="V235" s="1">
        <v>147.6</v>
      </c>
      <c r="W235" s="5">
        <f t="shared" si="20"/>
        <v>437</v>
      </c>
      <c r="X235">
        <v>150.6</v>
      </c>
      <c r="Y235" s="1">
        <v>139.30000000000001</v>
      </c>
      <c r="Z235" s="5">
        <f>SUM(CPI_Inflation_Clean[[#This Row],[Fuel and light]])</f>
        <v>139.30000000000001</v>
      </c>
      <c r="AA235" s="1">
        <f>IF(CPI_Inflation_Clean[[#This Row],[Housing]]="",X236,CPI_Inflation_Clean[[#This Row],[Housing]])</f>
        <v>150.6</v>
      </c>
      <c r="AB235" s="1">
        <v>144.19999999999999</v>
      </c>
      <c r="AC235" s="5">
        <f t="shared" si="21"/>
        <v>294.79999999999995</v>
      </c>
      <c r="AD235" s="5">
        <f>AVERAGE(CPI_Inflation_Clean[[#This Row],[Housing Clean]:[Household goods and services]])</f>
        <v>147.39999999999998</v>
      </c>
      <c r="AE235" s="1">
        <v>147.9</v>
      </c>
      <c r="AF235" s="5">
        <f>AVERAGE(CPI_Inflation_Clean[[#This Row],[Health]])</f>
        <v>147.9</v>
      </c>
      <c r="AG235" s="1">
        <v>125.6</v>
      </c>
      <c r="AH235" s="5">
        <f>SUM(CPI_Inflation_Clean[[#This Row],[Transport and communication]])</f>
        <v>125.6</v>
      </c>
      <c r="AI235" s="1">
        <v>154</v>
      </c>
      <c r="AJ235" s="5">
        <f>SUM(CPI_Inflation_Clean[[#This Row],[Education]])</f>
        <v>154</v>
      </c>
      <c r="AK235" s="1">
        <v>165.2</v>
      </c>
      <c r="AL235" s="1">
        <v>135.69999999999999</v>
      </c>
      <c r="AM235" s="5">
        <f t="shared" si="22"/>
        <v>300.89999999999998</v>
      </c>
      <c r="AN235" s="1">
        <v>140.5</v>
      </c>
      <c r="AO235" s="1">
        <v>139.5</v>
      </c>
      <c r="AP235" s="5">
        <f t="shared" si="23"/>
        <v>140</v>
      </c>
      <c r="AQ235" s="1">
        <v>144.19999999999999</v>
      </c>
    </row>
    <row r="236" spans="1:43">
      <c r="A236" s="1" t="s">
        <v>30</v>
      </c>
      <c r="B236" s="1">
        <v>2019</v>
      </c>
      <c r="C236" s="1" t="s">
        <v>40</v>
      </c>
      <c r="D236" s="1" t="str">
        <f t="shared" si="18"/>
        <v>2019 August</v>
      </c>
      <c r="E236" s="1">
        <v>139.19999999999999</v>
      </c>
      <c r="F236" s="1">
        <v>161.9</v>
      </c>
      <c r="G236" s="1">
        <v>137.1</v>
      </c>
      <c r="H236" s="1">
        <v>144.6</v>
      </c>
      <c r="I236" s="1">
        <v>124.7</v>
      </c>
      <c r="J236" s="1">
        <v>145.5</v>
      </c>
      <c r="K236" s="1">
        <v>156.19999999999999</v>
      </c>
      <c r="L236" s="1">
        <v>131.5</v>
      </c>
      <c r="M236" s="1">
        <v>111.7</v>
      </c>
      <c r="N236" s="1">
        <v>142.69999999999999</v>
      </c>
      <c r="O236" s="1">
        <v>138.5</v>
      </c>
      <c r="P236" s="1">
        <v>156.9</v>
      </c>
      <c r="Q236" s="1">
        <v>144</v>
      </c>
      <c r="R236" s="5">
        <f t="shared" si="19"/>
        <v>1834.5000000000002</v>
      </c>
      <c r="S236" s="5">
        <f>AVERAGE(CPI_Inflation_Clean[[#This Row],[Cereals and products]:[Food and beverages]])</f>
        <v>141.11538461538464</v>
      </c>
      <c r="T236" s="1">
        <v>151.80000000000001</v>
      </c>
      <c r="U236" s="1">
        <v>146.6</v>
      </c>
      <c r="V236" s="1">
        <v>151.1</v>
      </c>
      <c r="W236" s="5">
        <f t="shared" si="20"/>
        <v>449.5</v>
      </c>
      <c r="Y236" s="1">
        <v>146.4</v>
      </c>
      <c r="Z236" s="5">
        <f>SUM(CPI_Inflation_Clean[[#This Row],[Fuel and light]])</f>
        <v>146.4</v>
      </c>
      <c r="AA236" s="1">
        <f>IF(CPI_Inflation_Clean[[#This Row],[Housing]]="",X237,CPI_Inflation_Clean[[#This Row],[Housing]])</f>
        <v>151.6</v>
      </c>
      <c r="AB236" s="1">
        <v>150.19999999999999</v>
      </c>
      <c r="AC236" s="5">
        <f t="shared" si="21"/>
        <v>301.79999999999995</v>
      </c>
      <c r="AD236" s="5">
        <f>AVERAGE(CPI_Inflation_Clean[[#This Row],[Housing Clean]:[Household goods and services]])</f>
        <v>150.89999999999998</v>
      </c>
      <c r="AE236" s="1">
        <v>152.69999999999999</v>
      </c>
      <c r="AF236" s="5">
        <f>AVERAGE(CPI_Inflation_Clean[[#This Row],[Health]])</f>
        <v>152.69999999999999</v>
      </c>
      <c r="AG236" s="1">
        <v>131.4</v>
      </c>
      <c r="AH236" s="5">
        <f>SUM(CPI_Inflation_Clean[[#This Row],[Transport and communication]])</f>
        <v>131.4</v>
      </c>
      <c r="AI236" s="1">
        <v>159.69999999999999</v>
      </c>
      <c r="AJ236" s="5">
        <f>SUM(CPI_Inflation_Clean[[#This Row],[Education]])</f>
        <v>159.69999999999999</v>
      </c>
      <c r="AK236" s="1">
        <v>165.1</v>
      </c>
      <c r="AL236" s="1">
        <v>138.80000000000001</v>
      </c>
      <c r="AM236" s="5">
        <f t="shared" si="22"/>
        <v>303.89999999999998</v>
      </c>
      <c r="AN236" s="1">
        <v>148</v>
      </c>
      <c r="AO236" s="1">
        <v>144.9</v>
      </c>
      <c r="AP236" s="5">
        <f t="shared" si="23"/>
        <v>146.44999999999999</v>
      </c>
      <c r="AQ236" s="1">
        <v>145.69999999999999</v>
      </c>
    </row>
    <row r="237" spans="1:43">
      <c r="A237" s="1" t="s">
        <v>32</v>
      </c>
      <c r="B237" s="1">
        <v>2019</v>
      </c>
      <c r="C237" s="1" t="s">
        <v>40</v>
      </c>
      <c r="D237" s="1" t="str">
        <f t="shared" si="18"/>
        <v>2019 August</v>
      </c>
      <c r="E237" s="1">
        <v>142.1</v>
      </c>
      <c r="F237" s="1">
        <v>158.30000000000001</v>
      </c>
      <c r="G237" s="1">
        <v>140.80000000000001</v>
      </c>
      <c r="H237" s="1">
        <v>144.9</v>
      </c>
      <c r="I237" s="1">
        <v>119.9</v>
      </c>
      <c r="J237" s="1">
        <v>153.9</v>
      </c>
      <c r="K237" s="1">
        <v>189.1</v>
      </c>
      <c r="L237" s="1">
        <v>129.80000000000001</v>
      </c>
      <c r="M237" s="1">
        <v>112.7</v>
      </c>
      <c r="N237" s="1">
        <v>142.5</v>
      </c>
      <c r="O237" s="1">
        <v>129.80000000000001</v>
      </c>
      <c r="P237" s="1">
        <v>156.19999999999999</v>
      </c>
      <c r="Q237" s="1">
        <v>149.1</v>
      </c>
      <c r="R237" s="5">
        <f t="shared" si="19"/>
        <v>1869.1</v>
      </c>
      <c r="S237" s="5">
        <f>AVERAGE(CPI_Inflation_Clean[[#This Row],[Cereals and products]:[Food and beverages]])</f>
        <v>143.77692307692308</v>
      </c>
      <c r="T237" s="1">
        <v>145</v>
      </c>
      <c r="U237" s="1">
        <v>132.19999999999999</v>
      </c>
      <c r="V237" s="1">
        <v>143</v>
      </c>
      <c r="W237" s="5">
        <f t="shared" si="20"/>
        <v>420.2</v>
      </c>
      <c r="X237">
        <v>151.6</v>
      </c>
      <c r="Y237" s="1">
        <v>125.5</v>
      </c>
      <c r="Z237" s="5">
        <f>SUM(CPI_Inflation_Clean[[#This Row],[Fuel and light]])</f>
        <v>125.5</v>
      </c>
      <c r="AA237" s="1">
        <f>IF(CPI_Inflation_Clean[[#This Row],[Housing]]="",X238,CPI_Inflation_Clean[[#This Row],[Housing]])</f>
        <v>151.6</v>
      </c>
      <c r="AB237" s="1">
        <v>138.1</v>
      </c>
      <c r="AC237" s="5">
        <f t="shared" si="21"/>
        <v>289.7</v>
      </c>
      <c r="AD237" s="5">
        <f>AVERAGE(CPI_Inflation_Clean[[#This Row],[Housing Clean]:[Household goods and services]])</f>
        <v>144.85</v>
      </c>
      <c r="AE237" s="1">
        <v>141.5</v>
      </c>
      <c r="AF237" s="5">
        <f>AVERAGE(CPI_Inflation_Clean[[#This Row],[Health]])</f>
        <v>141.5</v>
      </c>
      <c r="AG237" s="1">
        <v>120.8</v>
      </c>
      <c r="AH237" s="5">
        <f>SUM(CPI_Inflation_Clean[[#This Row],[Transport and communication]])</f>
        <v>120.8</v>
      </c>
      <c r="AI237" s="1">
        <v>151.5</v>
      </c>
      <c r="AJ237" s="5">
        <f>SUM(CPI_Inflation_Clean[[#This Row],[Education]])</f>
        <v>151.5</v>
      </c>
      <c r="AK237" s="1">
        <v>167.9</v>
      </c>
      <c r="AL237" s="1">
        <v>137.80000000000001</v>
      </c>
      <c r="AM237" s="5">
        <f t="shared" si="22"/>
        <v>305.70000000000005</v>
      </c>
      <c r="AN237" s="1">
        <v>135.4</v>
      </c>
      <c r="AO237" s="1">
        <v>135.30000000000001</v>
      </c>
      <c r="AP237" s="5">
        <f t="shared" si="23"/>
        <v>135.35000000000002</v>
      </c>
      <c r="AQ237" s="1">
        <v>144.19999999999999</v>
      </c>
    </row>
    <row r="238" spans="1:43">
      <c r="A238" s="1" t="s">
        <v>33</v>
      </c>
      <c r="B238" s="1">
        <v>2019</v>
      </c>
      <c r="C238" s="1" t="s">
        <v>40</v>
      </c>
      <c r="D238" s="1" t="str">
        <f t="shared" si="18"/>
        <v>2019 August</v>
      </c>
      <c r="E238" s="1">
        <v>140.1</v>
      </c>
      <c r="F238" s="1">
        <v>160.6</v>
      </c>
      <c r="G238" s="1">
        <v>138.5</v>
      </c>
      <c r="H238" s="1">
        <v>144.69999999999999</v>
      </c>
      <c r="I238" s="1">
        <v>122.9</v>
      </c>
      <c r="J238" s="1">
        <v>149.4</v>
      </c>
      <c r="K238" s="1">
        <v>167.4</v>
      </c>
      <c r="L238" s="1">
        <v>130.9</v>
      </c>
      <c r="M238" s="1">
        <v>112</v>
      </c>
      <c r="N238" s="1">
        <v>142.6</v>
      </c>
      <c r="O238" s="1">
        <v>134.9</v>
      </c>
      <c r="P238" s="1">
        <v>156.6</v>
      </c>
      <c r="Q238" s="1">
        <v>145.9</v>
      </c>
      <c r="R238" s="5">
        <f t="shared" si="19"/>
        <v>1846.5</v>
      </c>
      <c r="S238" s="5">
        <f>AVERAGE(CPI_Inflation_Clean[[#This Row],[Cereals and products]:[Food and beverages]])</f>
        <v>142.03846153846155</v>
      </c>
      <c r="T238" s="1">
        <v>149.1</v>
      </c>
      <c r="U238" s="1">
        <v>140.6</v>
      </c>
      <c r="V238" s="1">
        <v>147.9</v>
      </c>
      <c r="W238" s="5">
        <f t="shared" si="20"/>
        <v>437.6</v>
      </c>
      <c r="X238">
        <v>151.6</v>
      </c>
      <c r="Y238" s="1">
        <v>138.5</v>
      </c>
      <c r="Z238" s="5">
        <f>SUM(CPI_Inflation_Clean[[#This Row],[Fuel and light]])</f>
        <v>138.5</v>
      </c>
      <c r="AA238" s="1">
        <f>IF(CPI_Inflation_Clean[[#This Row],[Housing]]="",X239,CPI_Inflation_Clean[[#This Row],[Housing]])</f>
        <v>151.6</v>
      </c>
      <c r="AB238" s="1">
        <v>144.5</v>
      </c>
      <c r="AC238" s="5">
        <f t="shared" si="21"/>
        <v>296.10000000000002</v>
      </c>
      <c r="AD238" s="5">
        <f>AVERAGE(CPI_Inflation_Clean[[#This Row],[Housing Clean]:[Household goods and services]])</f>
        <v>148.05000000000001</v>
      </c>
      <c r="AE238" s="1">
        <v>148.5</v>
      </c>
      <c r="AF238" s="5">
        <f>AVERAGE(CPI_Inflation_Clean[[#This Row],[Health]])</f>
        <v>148.5</v>
      </c>
      <c r="AG238" s="1">
        <v>125.8</v>
      </c>
      <c r="AH238" s="5">
        <f>SUM(CPI_Inflation_Clean[[#This Row],[Transport and communication]])</f>
        <v>125.8</v>
      </c>
      <c r="AI238" s="1">
        <v>154.9</v>
      </c>
      <c r="AJ238" s="5">
        <f>SUM(CPI_Inflation_Clean[[#This Row],[Education]])</f>
        <v>154.9</v>
      </c>
      <c r="AK238" s="1">
        <v>165.8</v>
      </c>
      <c r="AL238" s="1">
        <v>138.4</v>
      </c>
      <c r="AM238" s="5">
        <f t="shared" si="22"/>
        <v>304.20000000000005</v>
      </c>
      <c r="AN238" s="1">
        <v>140.9</v>
      </c>
      <c r="AO238" s="1">
        <v>140.19999999999999</v>
      </c>
      <c r="AP238" s="5">
        <f t="shared" si="23"/>
        <v>140.55000000000001</v>
      </c>
      <c r="AQ238" s="1">
        <v>145</v>
      </c>
    </row>
    <row r="239" spans="1:43">
      <c r="A239" s="1" t="s">
        <v>30</v>
      </c>
      <c r="B239" s="1">
        <v>2019</v>
      </c>
      <c r="C239" s="1" t="s">
        <v>41</v>
      </c>
      <c r="D239" s="1" t="str">
        <f t="shared" si="18"/>
        <v>2019 September</v>
      </c>
      <c r="E239" s="1">
        <v>140.1</v>
      </c>
      <c r="F239" s="1">
        <v>161.9</v>
      </c>
      <c r="G239" s="1">
        <v>138.30000000000001</v>
      </c>
      <c r="H239" s="1">
        <v>145.69999999999999</v>
      </c>
      <c r="I239" s="1">
        <v>125.1</v>
      </c>
      <c r="J239" s="1">
        <v>143.80000000000001</v>
      </c>
      <c r="K239" s="1">
        <v>163.4</v>
      </c>
      <c r="L239" s="1">
        <v>132.19999999999999</v>
      </c>
      <c r="M239" s="1">
        <v>112.8</v>
      </c>
      <c r="N239" s="1">
        <v>144.19999999999999</v>
      </c>
      <c r="O239" s="1">
        <v>138.5</v>
      </c>
      <c r="P239" s="1">
        <v>157.19999999999999</v>
      </c>
      <c r="Q239" s="1">
        <v>145.5</v>
      </c>
      <c r="R239" s="5">
        <f t="shared" si="19"/>
        <v>1848.7</v>
      </c>
      <c r="S239" s="5">
        <f>AVERAGE(CPI_Inflation_Clean[[#This Row],[Cereals and products]:[Food and beverages]])</f>
        <v>142.2076923076923</v>
      </c>
      <c r="T239" s="1">
        <v>151.69999999999999</v>
      </c>
      <c r="U239" s="1">
        <v>146.6</v>
      </c>
      <c r="V239" s="1">
        <v>151</v>
      </c>
      <c r="W239" s="5">
        <f t="shared" si="20"/>
        <v>449.29999999999995</v>
      </c>
      <c r="Y239" s="1">
        <v>146.9</v>
      </c>
      <c r="Z239" s="5">
        <f>SUM(CPI_Inflation_Clean[[#This Row],[Fuel and light]])</f>
        <v>146.9</v>
      </c>
      <c r="AA239" s="1">
        <f>IF(CPI_Inflation_Clean[[#This Row],[Housing]]="",X240,CPI_Inflation_Clean[[#This Row],[Housing]])</f>
        <v>152.19999999999999</v>
      </c>
      <c r="AB239" s="1">
        <v>150.30000000000001</v>
      </c>
      <c r="AC239" s="5">
        <f t="shared" si="21"/>
        <v>302.5</v>
      </c>
      <c r="AD239" s="5">
        <f>AVERAGE(CPI_Inflation_Clean[[#This Row],[Housing Clean]:[Household goods and services]])</f>
        <v>151.25</v>
      </c>
      <c r="AE239" s="1">
        <v>153.4</v>
      </c>
      <c r="AF239" s="5">
        <f>AVERAGE(CPI_Inflation_Clean[[#This Row],[Health]])</f>
        <v>153.4</v>
      </c>
      <c r="AG239" s="1">
        <v>131.6</v>
      </c>
      <c r="AH239" s="5">
        <f>SUM(CPI_Inflation_Clean[[#This Row],[Transport and communication]])</f>
        <v>131.6</v>
      </c>
      <c r="AI239" s="1">
        <v>160.19999999999999</v>
      </c>
      <c r="AJ239" s="5">
        <f>SUM(CPI_Inflation_Clean[[#This Row],[Education]])</f>
        <v>160.19999999999999</v>
      </c>
      <c r="AK239" s="1">
        <v>165.7</v>
      </c>
      <c r="AL239" s="1">
        <v>140.19999999999999</v>
      </c>
      <c r="AM239" s="5">
        <f t="shared" si="22"/>
        <v>305.89999999999998</v>
      </c>
      <c r="AN239" s="1">
        <v>148.30000000000001</v>
      </c>
      <c r="AO239" s="1">
        <v>145.4</v>
      </c>
      <c r="AP239" s="5">
        <f t="shared" si="23"/>
        <v>146.85000000000002</v>
      </c>
      <c r="AQ239" s="1">
        <v>146.69999999999999</v>
      </c>
    </row>
    <row r="240" spans="1:43">
      <c r="A240" s="1" t="s">
        <v>32</v>
      </c>
      <c r="B240" s="1">
        <v>2019</v>
      </c>
      <c r="C240" s="1" t="s">
        <v>41</v>
      </c>
      <c r="D240" s="1" t="str">
        <f t="shared" si="18"/>
        <v>2019 September</v>
      </c>
      <c r="E240" s="1">
        <v>142.69999999999999</v>
      </c>
      <c r="F240" s="1">
        <v>158.69999999999999</v>
      </c>
      <c r="G240" s="1">
        <v>141.6</v>
      </c>
      <c r="H240" s="1">
        <v>144.9</v>
      </c>
      <c r="I240" s="1">
        <v>120.8</v>
      </c>
      <c r="J240" s="1">
        <v>149.80000000000001</v>
      </c>
      <c r="K240" s="1">
        <v>192.4</v>
      </c>
      <c r="L240" s="1">
        <v>130.30000000000001</v>
      </c>
      <c r="M240" s="1">
        <v>114</v>
      </c>
      <c r="N240" s="1">
        <v>143.80000000000001</v>
      </c>
      <c r="O240" s="1">
        <v>130</v>
      </c>
      <c r="P240" s="1">
        <v>156.4</v>
      </c>
      <c r="Q240" s="1">
        <v>149.5</v>
      </c>
      <c r="R240" s="5">
        <f t="shared" si="19"/>
        <v>1874.9</v>
      </c>
      <c r="S240" s="5">
        <f>AVERAGE(CPI_Inflation_Clean[[#This Row],[Cereals and products]:[Food and beverages]])</f>
        <v>144.22307692307692</v>
      </c>
      <c r="T240" s="1">
        <v>145.30000000000001</v>
      </c>
      <c r="U240" s="1">
        <v>132.19999999999999</v>
      </c>
      <c r="V240" s="1">
        <v>143.30000000000001</v>
      </c>
      <c r="W240" s="5">
        <f t="shared" si="20"/>
        <v>420.8</v>
      </c>
      <c r="X240">
        <v>152.19999999999999</v>
      </c>
      <c r="Y240" s="1">
        <v>126.6</v>
      </c>
      <c r="Z240" s="5">
        <f>SUM(CPI_Inflation_Clean[[#This Row],[Fuel and light]])</f>
        <v>126.6</v>
      </c>
      <c r="AA240" s="1">
        <f>IF(CPI_Inflation_Clean[[#This Row],[Housing]]="",X241,CPI_Inflation_Clean[[#This Row],[Housing]])</f>
        <v>152.19999999999999</v>
      </c>
      <c r="AB240" s="1">
        <v>138.30000000000001</v>
      </c>
      <c r="AC240" s="5">
        <f t="shared" si="21"/>
        <v>290.5</v>
      </c>
      <c r="AD240" s="5">
        <f>AVERAGE(CPI_Inflation_Clean[[#This Row],[Housing Clean]:[Household goods and services]])</f>
        <v>145.25</v>
      </c>
      <c r="AE240" s="1">
        <v>141.9</v>
      </c>
      <c r="AF240" s="5">
        <f>AVERAGE(CPI_Inflation_Clean[[#This Row],[Health]])</f>
        <v>141.9</v>
      </c>
      <c r="AG240" s="1">
        <v>121.2</v>
      </c>
      <c r="AH240" s="5">
        <f>SUM(CPI_Inflation_Clean[[#This Row],[Transport and communication]])</f>
        <v>121.2</v>
      </c>
      <c r="AI240" s="1">
        <v>151.6</v>
      </c>
      <c r="AJ240" s="5">
        <f>SUM(CPI_Inflation_Clean[[#This Row],[Education]])</f>
        <v>151.6</v>
      </c>
      <c r="AK240" s="1">
        <v>168.6</v>
      </c>
      <c r="AL240" s="1">
        <v>139</v>
      </c>
      <c r="AM240" s="5">
        <f t="shared" si="22"/>
        <v>307.60000000000002</v>
      </c>
      <c r="AN240" s="1">
        <v>135.9</v>
      </c>
      <c r="AO240" s="1">
        <v>135.69999999999999</v>
      </c>
      <c r="AP240" s="5">
        <f t="shared" si="23"/>
        <v>135.80000000000001</v>
      </c>
      <c r="AQ240" s="1">
        <v>144.69999999999999</v>
      </c>
    </row>
    <row r="241" spans="1:43">
      <c r="A241" s="1" t="s">
        <v>33</v>
      </c>
      <c r="B241" s="1">
        <v>2019</v>
      </c>
      <c r="C241" s="1" t="s">
        <v>41</v>
      </c>
      <c r="D241" s="1" t="str">
        <f t="shared" si="18"/>
        <v>2019 September</v>
      </c>
      <c r="E241" s="1">
        <v>140.9</v>
      </c>
      <c r="F241" s="1">
        <v>160.80000000000001</v>
      </c>
      <c r="G241" s="1">
        <v>139.6</v>
      </c>
      <c r="H241" s="1">
        <v>145.4</v>
      </c>
      <c r="I241" s="1">
        <v>123.5</v>
      </c>
      <c r="J241" s="1">
        <v>146.6</v>
      </c>
      <c r="K241" s="1">
        <v>173.2</v>
      </c>
      <c r="L241" s="1">
        <v>131.6</v>
      </c>
      <c r="M241" s="1">
        <v>113.2</v>
      </c>
      <c r="N241" s="1">
        <v>144.1</v>
      </c>
      <c r="O241" s="1">
        <v>135</v>
      </c>
      <c r="P241" s="1">
        <v>156.80000000000001</v>
      </c>
      <c r="Q241" s="1">
        <v>147</v>
      </c>
      <c r="R241" s="5">
        <f t="shared" si="19"/>
        <v>1857.6999999999998</v>
      </c>
      <c r="S241" s="5">
        <f>AVERAGE(CPI_Inflation_Clean[[#This Row],[Cereals and products]:[Food and beverages]])</f>
        <v>142.89999999999998</v>
      </c>
      <c r="T241" s="1">
        <v>149.19999999999999</v>
      </c>
      <c r="U241" s="1">
        <v>140.6</v>
      </c>
      <c r="V241" s="1">
        <v>147.9</v>
      </c>
      <c r="W241" s="5">
        <f t="shared" si="20"/>
        <v>437.69999999999993</v>
      </c>
      <c r="X241">
        <v>152.19999999999999</v>
      </c>
      <c r="Y241" s="1">
        <v>139.19999999999999</v>
      </c>
      <c r="Z241" s="5">
        <f>SUM(CPI_Inflation_Clean[[#This Row],[Fuel and light]])</f>
        <v>139.19999999999999</v>
      </c>
      <c r="AA241" s="1">
        <f>IF(CPI_Inflation_Clean[[#This Row],[Housing]]="",X242,CPI_Inflation_Clean[[#This Row],[Housing]])</f>
        <v>152.19999999999999</v>
      </c>
      <c r="AB241" s="1">
        <v>144.6</v>
      </c>
      <c r="AC241" s="5">
        <f t="shared" si="21"/>
        <v>296.79999999999995</v>
      </c>
      <c r="AD241" s="5">
        <f>AVERAGE(CPI_Inflation_Clean[[#This Row],[Housing Clean]:[Household goods and services]])</f>
        <v>148.39999999999998</v>
      </c>
      <c r="AE241" s="1">
        <v>149</v>
      </c>
      <c r="AF241" s="5">
        <f>AVERAGE(CPI_Inflation_Clean[[#This Row],[Health]])</f>
        <v>149</v>
      </c>
      <c r="AG241" s="1">
        <v>126.1</v>
      </c>
      <c r="AH241" s="5">
        <f>SUM(CPI_Inflation_Clean[[#This Row],[Transport and communication]])</f>
        <v>126.1</v>
      </c>
      <c r="AI241" s="1">
        <v>155.19999999999999</v>
      </c>
      <c r="AJ241" s="5">
        <f>SUM(CPI_Inflation_Clean[[#This Row],[Education]])</f>
        <v>155.19999999999999</v>
      </c>
      <c r="AK241" s="1">
        <v>166.5</v>
      </c>
      <c r="AL241" s="1">
        <v>139.69999999999999</v>
      </c>
      <c r="AM241" s="5">
        <f t="shared" si="22"/>
        <v>306.2</v>
      </c>
      <c r="AN241" s="1">
        <v>141.30000000000001</v>
      </c>
      <c r="AO241" s="1">
        <v>140.69999999999999</v>
      </c>
      <c r="AP241" s="5">
        <f t="shared" si="23"/>
        <v>141</v>
      </c>
      <c r="AQ241" s="1">
        <v>145.80000000000001</v>
      </c>
    </row>
    <row r="242" spans="1:43">
      <c r="A242" s="1" t="s">
        <v>30</v>
      </c>
      <c r="B242" s="1">
        <v>2019</v>
      </c>
      <c r="C242" s="1" t="s">
        <v>42</v>
      </c>
      <c r="D242" s="1" t="str">
        <f t="shared" si="18"/>
        <v>2019 October</v>
      </c>
      <c r="E242" s="1">
        <v>141</v>
      </c>
      <c r="F242" s="1">
        <v>161.6</v>
      </c>
      <c r="G242" s="1">
        <v>141.19999999999999</v>
      </c>
      <c r="H242" s="1">
        <v>146.5</v>
      </c>
      <c r="I242" s="1">
        <v>125.6</v>
      </c>
      <c r="J242" s="1">
        <v>145.69999999999999</v>
      </c>
      <c r="K242" s="1">
        <v>178.8</v>
      </c>
      <c r="L242" s="1">
        <v>133.1</v>
      </c>
      <c r="M242" s="1">
        <v>113.6</v>
      </c>
      <c r="N242" s="1">
        <v>145.5</v>
      </c>
      <c r="O242" s="1">
        <v>138.6</v>
      </c>
      <c r="P242" s="1">
        <v>157.4</v>
      </c>
      <c r="Q242" s="1">
        <v>148.30000000000001</v>
      </c>
      <c r="R242" s="5">
        <f t="shared" si="19"/>
        <v>1876.8999999999996</v>
      </c>
      <c r="S242" s="5">
        <f>AVERAGE(CPI_Inflation_Clean[[#This Row],[Cereals and products]:[Food and beverages]])</f>
        <v>144.37692307692305</v>
      </c>
      <c r="T242" s="1">
        <v>151.69999999999999</v>
      </c>
      <c r="U242" s="1">
        <v>146.69999999999999</v>
      </c>
      <c r="V242" s="1">
        <v>151</v>
      </c>
      <c r="W242" s="5">
        <f t="shared" si="20"/>
        <v>449.4</v>
      </c>
      <c r="Y242" s="1">
        <v>147.69999999999999</v>
      </c>
      <c r="Z242" s="5">
        <f>SUM(CPI_Inflation_Clean[[#This Row],[Fuel and light]])</f>
        <v>147.69999999999999</v>
      </c>
      <c r="AA242" s="1">
        <f>IF(CPI_Inflation_Clean[[#This Row],[Housing]]="",X243,CPI_Inflation_Clean[[#This Row],[Housing]])</f>
        <v>153</v>
      </c>
      <c r="AB242" s="1">
        <v>150.6</v>
      </c>
      <c r="AC242" s="5">
        <f t="shared" si="21"/>
        <v>303.60000000000002</v>
      </c>
      <c r="AD242" s="5">
        <f>AVERAGE(CPI_Inflation_Clean[[#This Row],[Housing Clean]:[Household goods and services]])</f>
        <v>151.80000000000001</v>
      </c>
      <c r="AE242" s="1">
        <v>153.69999999999999</v>
      </c>
      <c r="AF242" s="5">
        <f>AVERAGE(CPI_Inflation_Clean[[#This Row],[Health]])</f>
        <v>153.69999999999999</v>
      </c>
      <c r="AG242" s="1">
        <v>131.69999999999999</v>
      </c>
      <c r="AH242" s="5">
        <f>SUM(CPI_Inflation_Clean[[#This Row],[Transport and communication]])</f>
        <v>131.69999999999999</v>
      </c>
      <c r="AI242" s="1">
        <v>160.69999999999999</v>
      </c>
      <c r="AJ242" s="5">
        <f>SUM(CPI_Inflation_Clean[[#This Row],[Education]])</f>
        <v>160.69999999999999</v>
      </c>
      <c r="AK242" s="1">
        <v>166.3</v>
      </c>
      <c r="AL242" s="1">
        <v>140.30000000000001</v>
      </c>
      <c r="AM242" s="5">
        <f t="shared" si="22"/>
        <v>306.60000000000002</v>
      </c>
      <c r="AN242" s="1">
        <v>148.69999999999999</v>
      </c>
      <c r="AO242" s="1">
        <v>145.69999999999999</v>
      </c>
      <c r="AP242" s="5">
        <f t="shared" si="23"/>
        <v>147.19999999999999</v>
      </c>
      <c r="AQ242" s="1">
        <v>148.30000000000001</v>
      </c>
    </row>
    <row r="243" spans="1:43">
      <c r="A243" s="1" t="s">
        <v>32</v>
      </c>
      <c r="B243" s="1">
        <v>2019</v>
      </c>
      <c r="C243" s="1" t="s">
        <v>42</v>
      </c>
      <c r="D243" s="1" t="str">
        <f t="shared" si="18"/>
        <v>2019 October</v>
      </c>
      <c r="E243" s="1">
        <v>143.5</v>
      </c>
      <c r="F243" s="1">
        <v>159.80000000000001</v>
      </c>
      <c r="G243" s="1">
        <v>144.69999999999999</v>
      </c>
      <c r="H243" s="1">
        <v>145.6</v>
      </c>
      <c r="I243" s="1">
        <v>121.1</v>
      </c>
      <c r="J243" s="1">
        <v>150.6</v>
      </c>
      <c r="K243" s="1">
        <v>207.2</v>
      </c>
      <c r="L243" s="1">
        <v>131.19999999999999</v>
      </c>
      <c r="M243" s="1">
        <v>114.8</v>
      </c>
      <c r="N243" s="1">
        <v>145.19999999999999</v>
      </c>
      <c r="O243" s="1">
        <v>130.19999999999999</v>
      </c>
      <c r="P243" s="1">
        <v>156.80000000000001</v>
      </c>
      <c r="Q243" s="1">
        <v>151.9</v>
      </c>
      <c r="R243" s="5">
        <f t="shared" si="19"/>
        <v>1902.6000000000001</v>
      </c>
      <c r="S243" s="5">
        <f>AVERAGE(CPI_Inflation_Clean[[#This Row],[Cereals and products]:[Food and beverages]])</f>
        <v>146.35384615384618</v>
      </c>
      <c r="T243" s="1">
        <v>145.9</v>
      </c>
      <c r="U243" s="1">
        <v>132.4</v>
      </c>
      <c r="V243" s="1">
        <v>143.9</v>
      </c>
      <c r="W243" s="5">
        <f t="shared" si="20"/>
        <v>422.20000000000005</v>
      </c>
      <c r="X243">
        <v>153</v>
      </c>
      <c r="Y243" s="1">
        <v>128.9</v>
      </c>
      <c r="Z243" s="5">
        <f>SUM(CPI_Inflation_Clean[[#This Row],[Fuel and light]])</f>
        <v>128.9</v>
      </c>
      <c r="AA243" s="1">
        <f>IF(CPI_Inflation_Clean[[#This Row],[Housing]]="",X244,CPI_Inflation_Clean[[#This Row],[Housing]])</f>
        <v>153</v>
      </c>
      <c r="AB243" s="1">
        <v>138.69999999999999</v>
      </c>
      <c r="AC243" s="5">
        <f t="shared" si="21"/>
        <v>291.7</v>
      </c>
      <c r="AD243" s="5">
        <f>AVERAGE(CPI_Inflation_Clean[[#This Row],[Housing Clean]:[Household goods and services]])</f>
        <v>145.85</v>
      </c>
      <c r="AE243" s="1">
        <v>142.4</v>
      </c>
      <c r="AF243" s="5">
        <f>AVERAGE(CPI_Inflation_Clean[[#This Row],[Health]])</f>
        <v>142.4</v>
      </c>
      <c r="AG243" s="1">
        <v>121.5</v>
      </c>
      <c r="AH243" s="5">
        <f>SUM(CPI_Inflation_Clean[[#This Row],[Transport and communication]])</f>
        <v>121.5</v>
      </c>
      <c r="AI243" s="1">
        <v>151.69999999999999</v>
      </c>
      <c r="AJ243" s="5">
        <f>SUM(CPI_Inflation_Clean[[#This Row],[Education]])</f>
        <v>151.69999999999999</v>
      </c>
      <c r="AK243" s="1">
        <v>169.3</v>
      </c>
      <c r="AL243" s="1">
        <v>139.5</v>
      </c>
      <c r="AM243" s="5">
        <f t="shared" si="22"/>
        <v>308.8</v>
      </c>
      <c r="AN243" s="1">
        <v>136.19999999999999</v>
      </c>
      <c r="AO243" s="1">
        <v>136</v>
      </c>
      <c r="AP243" s="5">
        <f t="shared" si="23"/>
        <v>136.1</v>
      </c>
      <c r="AQ243" s="1">
        <v>146</v>
      </c>
    </row>
    <row r="244" spans="1:43">
      <c r="A244" s="1" t="s">
        <v>33</v>
      </c>
      <c r="B244" s="1">
        <v>2019</v>
      </c>
      <c r="C244" s="1" t="s">
        <v>42</v>
      </c>
      <c r="D244" s="1" t="str">
        <f t="shared" si="18"/>
        <v>2019 October</v>
      </c>
      <c r="E244" s="1">
        <v>141.80000000000001</v>
      </c>
      <c r="F244" s="1">
        <v>161</v>
      </c>
      <c r="G244" s="1">
        <v>142.6</v>
      </c>
      <c r="H244" s="1">
        <v>146.19999999999999</v>
      </c>
      <c r="I244" s="1">
        <v>123.9</v>
      </c>
      <c r="J244" s="1">
        <v>148</v>
      </c>
      <c r="K244" s="1">
        <v>188.4</v>
      </c>
      <c r="L244" s="1">
        <v>132.5</v>
      </c>
      <c r="M244" s="1">
        <v>114</v>
      </c>
      <c r="N244" s="1">
        <v>145.4</v>
      </c>
      <c r="O244" s="1">
        <v>135.1</v>
      </c>
      <c r="P244" s="1">
        <v>157.1</v>
      </c>
      <c r="Q244" s="1">
        <v>149.6</v>
      </c>
      <c r="R244" s="5">
        <f t="shared" si="19"/>
        <v>1885.5999999999997</v>
      </c>
      <c r="S244" s="5">
        <f>AVERAGE(CPI_Inflation_Clean[[#This Row],[Cereals and products]:[Food and beverages]])</f>
        <v>145.04615384615383</v>
      </c>
      <c r="T244" s="1">
        <v>149.4</v>
      </c>
      <c r="U244" s="1">
        <v>140.80000000000001</v>
      </c>
      <c r="V244" s="1">
        <v>148.19999999999999</v>
      </c>
      <c r="W244" s="5">
        <f t="shared" si="20"/>
        <v>438.40000000000003</v>
      </c>
      <c r="X244">
        <v>153</v>
      </c>
      <c r="Y244" s="1">
        <v>140.6</v>
      </c>
      <c r="Z244" s="5">
        <f>SUM(CPI_Inflation_Clean[[#This Row],[Fuel and light]])</f>
        <v>140.6</v>
      </c>
      <c r="AA244" s="1">
        <f>IF(CPI_Inflation_Clean[[#This Row],[Housing]]="",X245,CPI_Inflation_Clean[[#This Row],[Housing]])</f>
        <v>153</v>
      </c>
      <c r="AB244" s="1">
        <v>145</v>
      </c>
      <c r="AC244" s="5">
        <f t="shared" si="21"/>
        <v>298</v>
      </c>
      <c r="AD244" s="5">
        <f>AVERAGE(CPI_Inflation_Clean[[#This Row],[Housing Clean]:[Household goods and services]])</f>
        <v>149</v>
      </c>
      <c r="AE244" s="1">
        <v>149.4</v>
      </c>
      <c r="AF244" s="5">
        <f>AVERAGE(CPI_Inflation_Clean[[#This Row],[Health]])</f>
        <v>149.4</v>
      </c>
      <c r="AG244" s="1">
        <v>126.3</v>
      </c>
      <c r="AH244" s="5">
        <f>SUM(CPI_Inflation_Clean[[#This Row],[Transport and communication]])</f>
        <v>126.3</v>
      </c>
      <c r="AI244" s="1">
        <v>155.4</v>
      </c>
      <c r="AJ244" s="5">
        <f>SUM(CPI_Inflation_Clean[[#This Row],[Education]])</f>
        <v>155.4</v>
      </c>
      <c r="AK244" s="1">
        <v>167.1</v>
      </c>
      <c r="AL244" s="1">
        <v>140</v>
      </c>
      <c r="AM244" s="5">
        <f t="shared" si="22"/>
        <v>307.10000000000002</v>
      </c>
      <c r="AN244" s="1">
        <v>141.69999999999999</v>
      </c>
      <c r="AO244" s="1">
        <v>141</v>
      </c>
      <c r="AP244" s="5">
        <f t="shared" si="23"/>
        <v>141.35</v>
      </c>
      <c r="AQ244" s="1">
        <v>147.19999999999999</v>
      </c>
    </row>
    <row r="245" spans="1:43">
      <c r="A245" s="1" t="s">
        <v>30</v>
      </c>
      <c r="B245" s="1">
        <v>2019</v>
      </c>
      <c r="C245" s="1" t="s">
        <v>44</v>
      </c>
      <c r="D245" s="1" t="str">
        <f t="shared" si="18"/>
        <v>2019 November</v>
      </c>
      <c r="E245" s="1">
        <v>141.80000000000001</v>
      </c>
      <c r="F245" s="1">
        <v>163.69999999999999</v>
      </c>
      <c r="G245" s="1">
        <v>143.80000000000001</v>
      </c>
      <c r="H245" s="1">
        <v>147.1</v>
      </c>
      <c r="I245" s="1">
        <v>126</v>
      </c>
      <c r="J245" s="1">
        <v>146.19999999999999</v>
      </c>
      <c r="K245" s="1">
        <v>191.4</v>
      </c>
      <c r="L245" s="1">
        <v>136.19999999999999</v>
      </c>
      <c r="M245" s="1">
        <v>113.8</v>
      </c>
      <c r="N245" s="1">
        <v>147.30000000000001</v>
      </c>
      <c r="O245" s="1">
        <v>138.69999999999999</v>
      </c>
      <c r="P245" s="1">
        <v>157.69999999999999</v>
      </c>
      <c r="Q245" s="1">
        <v>150.9</v>
      </c>
      <c r="R245" s="5">
        <f t="shared" si="19"/>
        <v>1904.6000000000001</v>
      </c>
      <c r="S245" s="5">
        <f>AVERAGE(CPI_Inflation_Clean[[#This Row],[Cereals and products]:[Food and beverages]])</f>
        <v>146.50769230769231</v>
      </c>
      <c r="T245" s="1">
        <v>152.30000000000001</v>
      </c>
      <c r="U245" s="1">
        <v>147</v>
      </c>
      <c r="V245" s="1">
        <v>151.5</v>
      </c>
      <c r="W245" s="5">
        <f t="shared" si="20"/>
        <v>450.8</v>
      </c>
      <c r="Y245" s="1">
        <v>148.4</v>
      </c>
      <c r="Z245" s="5">
        <f>SUM(CPI_Inflation_Clean[[#This Row],[Fuel and light]])</f>
        <v>148.4</v>
      </c>
      <c r="AA245" s="1">
        <f>IF(CPI_Inflation_Clean[[#This Row],[Housing]]="",X246,CPI_Inflation_Clean[[#This Row],[Housing]])</f>
        <v>153.5</v>
      </c>
      <c r="AB245" s="1">
        <v>150.9</v>
      </c>
      <c r="AC245" s="5">
        <f t="shared" si="21"/>
        <v>304.39999999999998</v>
      </c>
      <c r="AD245" s="5">
        <f>AVERAGE(CPI_Inflation_Clean[[#This Row],[Housing Clean]:[Household goods and services]])</f>
        <v>152.19999999999999</v>
      </c>
      <c r="AE245" s="1">
        <v>154.30000000000001</v>
      </c>
      <c r="AF245" s="5">
        <f>AVERAGE(CPI_Inflation_Clean[[#This Row],[Health]])</f>
        <v>154.30000000000001</v>
      </c>
      <c r="AG245" s="1">
        <v>132.1</v>
      </c>
      <c r="AH245" s="5">
        <f>SUM(CPI_Inflation_Clean[[#This Row],[Transport and communication]])</f>
        <v>132.1</v>
      </c>
      <c r="AI245" s="1">
        <v>160.80000000000001</v>
      </c>
      <c r="AJ245" s="5">
        <f>SUM(CPI_Inflation_Clean[[#This Row],[Education]])</f>
        <v>160.80000000000001</v>
      </c>
      <c r="AK245" s="1">
        <v>167.2</v>
      </c>
      <c r="AL245" s="1">
        <v>140.6</v>
      </c>
      <c r="AM245" s="5">
        <f t="shared" si="22"/>
        <v>307.79999999999995</v>
      </c>
      <c r="AN245" s="1">
        <v>149.1</v>
      </c>
      <c r="AO245" s="1">
        <v>146.1</v>
      </c>
      <c r="AP245" s="5">
        <f t="shared" si="23"/>
        <v>147.6</v>
      </c>
      <c r="AQ245" s="1">
        <v>149.9</v>
      </c>
    </row>
    <row r="246" spans="1:43">
      <c r="A246" s="1" t="s">
        <v>32</v>
      </c>
      <c r="B246" s="1">
        <v>2019</v>
      </c>
      <c r="C246" s="1" t="s">
        <v>44</v>
      </c>
      <c r="D246" s="1" t="str">
        <f t="shared" si="18"/>
        <v>2019 November</v>
      </c>
      <c r="E246" s="1">
        <v>144.1</v>
      </c>
      <c r="F246" s="1">
        <v>162.4</v>
      </c>
      <c r="G246" s="1">
        <v>148.4</v>
      </c>
      <c r="H246" s="1">
        <v>145.9</v>
      </c>
      <c r="I246" s="1">
        <v>121.5</v>
      </c>
      <c r="J246" s="1">
        <v>148.80000000000001</v>
      </c>
      <c r="K246" s="1">
        <v>215.7</v>
      </c>
      <c r="L246" s="1">
        <v>134.6</v>
      </c>
      <c r="M246" s="1">
        <v>115</v>
      </c>
      <c r="N246" s="1">
        <v>146.30000000000001</v>
      </c>
      <c r="O246" s="1">
        <v>130.5</v>
      </c>
      <c r="P246" s="1">
        <v>157.19999999999999</v>
      </c>
      <c r="Q246" s="1">
        <v>153.6</v>
      </c>
      <c r="R246" s="5">
        <f t="shared" si="19"/>
        <v>1923.9999999999998</v>
      </c>
      <c r="S246" s="5">
        <f>AVERAGE(CPI_Inflation_Clean[[#This Row],[Cereals and products]:[Food and beverages]])</f>
        <v>147.99999999999997</v>
      </c>
      <c r="T246" s="1">
        <v>146.30000000000001</v>
      </c>
      <c r="U246" s="1">
        <v>132.6</v>
      </c>
      <c r="V246" s="1">
        <v>144.19999999999999</v>
      </c>
      <c r="W246" s="5">
        <f t="shared" si="20"/>
        <v>423.09999999999997</v>
      </c>
      <c r="X246">
        <v>153.5</v>
      </c>
      <c r="Y246" s="1">
        <v>132.19999999999999</v>
      </c>
      <c r="Z246" s="5">
        <f>SUM(CPI_Inflation_Clean[[#This Row],[Fuel and light]])</f>
        <v>132.19999999999999</v>
      </c>
      <c r="AA246" s="1">
        <f>IF(CPI_Inflation_Clean[[#This Row],[Housing]]="",X247,CPI_Inflation_Clean[[#This Row],[Housing]])</f>
        <v>153.5</v>
      </c>
      <c r="AB246" s="1">
        <v>139.1</v>
      </c>
      <c r="AC246" s="5">
        <f t="shared" si="21"/>
        <v>292.60000000000002</v>
      </c>
      <c r="AD246" s="5">
        <f>AVERAGE(CPI_Inflation_Clean[[#This Row],[Housing Clean]:[Household goods and services]])</f>
        <v>146.30000000000001</v>
      </c>
      <c r="AE246" s="1">
        <v>142.80000000000001</v>
      </c>
      <c r="AF246" s="5">
        <f>AVERAGE(CPI_Inflation_Clean[[#This Row],[Health]])</f>
        <v>142.80000000000001</v>
      </c>
      <c r="AG246" s="1">
        <v>121.7</v>
      </c>
      <c r="AH246" s="5">
        <f>SUM(CPI_Inflation_Clean[[#This Row],[Transport and communication]])</f>
        <v>121.7</v>
      </c>
      <c r="AI246" s="1">
        <v>151.80000000000001</v>
      </c>
      <c r="AJ246" s="5">
        <f>SUM(CPI_Inflation_Clean[[#This Row],[Education]])</f>
        <v>151.80000000000001</v>
      </c>
      <c r="AK246" s="1">
        <v>169.9</v>
      </c>
      <c r="AL246" s="1">
        <v>139.80000000000001</v>
      </c>
      <c r="AM246" s="5">
        <f t="shared" si="22"/>
        <v>309.70000000000005</v>
      </c>
      <c r="AN246" s="1">
        <v>136.69999999999999</v>
      </c>
      <c r="AO246" s="1">
        <v>136.30000000000001</v>
      </c>
      <c r="AP246" s="5">
        <f t="shared" si="23"/>
        <v>136.5</v>
      </c>
      <c r="AQ246" s="1">
        <v>147</v>
      </c>
    </row>
    <row r="247" spans="1:43">
      <c r="A247" s="1" t="s">
        <v>33</v>
      </c>
      <c r="B247" s="1">
        <v>2019</v>
      </c>
      <c r="C247" s="1" t="s">
        <v>44</v>
      </c>
      <c r="D247" s="1" t="str">
        <f t="shared" si="18"/>
        <v>2019 November</v>
      </c>
      <c r="E247" s="1">
        <v>142.5</v>
      </c>
      <c r="F247" s="1">
        <v>163.19999999999999</v>
      </c>
      <c r="G247" s="1">
        <v>145.6</v>
      </c>
      <c r="H247" s="1">
        <v>146.69999999999999</v>
      </c>
      <c r="I247" s="1">
        <v>124.3</v>
      </c>
      <c r="J247" s="1">
        <v>147.4</v>
      </c>
      <c r="K247" s="1">
        <v>199.6</v>
      </c>
      <c r="L247" s="1">
        <v>135.69999999999999</v>
      </c>
      <c r="M247" s="1">
        <v>114.2</v>
      </c>
      <c r="N247" s="1">
        <v>147</v>
      </c>
      <c r="O247" s="1">
        <v>135.30000000000001</v>
      </c>
      <c r="P247" s="1">
        <v>157.5</v>
      </c>
      <c r="Q247" s="1">
        <v>151.9</v>
      </c>
      <c r="R247" s="5">
        <f t="shared" si="19"/>
        <v>1910.9</v>
      </c>
      <c r="S247" s="5">
        <f>AVERAGE(CPI_Inflation_Clean[[#This Row],[Cereals and products]:[Food and beverages]])</f>
        <v>146.99230769230769</v>
      </c>
      <c r="T247" s="1">
        <v>149.9</v>
      </c>
      <c r="U247" s="1">
        <v>141</v>
      </c>
      <c r="V247" s="1">
        <v>148.6</v>
      </c>
      <c r="W247" s="5">
        <f t="shared" si="20"/>
        <v>439.5</v>
      </c>
      <c r="X247">
        <v>153.5</v>
      </c>
      <c r="Y247" s="1">
        <v>142.30000000000001</v>
      </c>
      <c r="Z247" s="5">
        <f>SUM(CPI_Inflation_Clean[[#This Row],[Fuel and light]])</f>
        <v>142.30000000000001</v>
      </c>
      <c r="AA247" s="1">
        <f>IF(CPI_Inflation_Clean[[#This Row],[Housing]]="",X248,CPI_Inflation_Clean[[#This Row],[Housing]])</f>
        <v>153.5</v>
      </c>
      <c r="AB247" s="1">
        <v>145.30000000000001</v>
      </c>
      <c r="AC247" s="5">
        <f t="shared" si="21"/>
        <v>298.8</v>
      </c>
      <c r="AD247" s="5">
        <f>AVERAGE(CPI_Inflation_Clean[[#This Row],[Housing Clean]:[Household goods and services]])</f>
        <v>149.4</v>
      </c>
      <c r="AE247" s="1">
        <v>149.9</v>
      </c>
      <c r="AF247" s="5">
        <f>AVERAGE(CPI_Inflation_Clean[[#This Row],[Health]])</f>
        <v>149.9</v>
      </c>
      <c r="AG247" s="1">
        <v>126.6</v>
      </c>
      <c r="AH247" s="5">
        <f>SUM(CPI_Inflation_Clean[[#This Row],[Transport and communication]])</f>
        <v>126.6</v>
      </c>
      <c r="AI247" s="1">
        <v>155.5</v>
      </c>
      <c r="AJ247" s="5">
        <f>SUM(CPI_Inflation_Clean[[#This Row],[Education]])</f>
        <v>155.5</v>
      </c>
      <c r="AK247" s="1">
        <v>167.9</v>
      </c>
      <c r="AL247" s="1">
        <v>140.30000000000001</v>
      </c>
      <c r="AM247" s="5">
        <f t="shared" si="22"/>
        <v>308.20000000000005</v>
      </c>
      <c r="AN247" s="1">
        <v>142.1</v>
      </c>
      <c r="AO247" s="1">
        <v>141.30000000000001</v>
      </c>
      <c r="AP247" s="5">
        <f t="shared" si="23"/>
        <v>141.69999999999999</v>
      </c>
      <c r="AQ247" s="1">
        <v>148.6</v>
      </c>
    </row>
    <row r="248" spans="1:43">
      <c r="A248" s="1" t="s">
        <v>30</v>
      </c>
      <c r="B248" s="1">
        <v>2019</v>
      </c>
      <c r="C248" s="1" t="s">
        <v>45</v>
      </c>
      <c r="D248" s="1" t="str">
        <f t="shared" si="18"/>
        <v>2019 December</v>
      </c>
      <c r="E248" s="1">
        <v>142.80000000000001</v>
      </c>
      <c r="F248" s="1">
        <v>165.3</v>
      </c>
      <c r="G248" s="1">
        <v>149.5</v>
      </c>
      <c r="H248" s="1">
        <v>148.69999999999999</v>
      </c>
      <c r="I248" s="1">
        <v>127.5</v>
      </c>
      <c r="J248" s="1">
        <v>144.30000000000001</v>
      </c>
      <c r="K248" s="1">
        <v>209.5</v>
      </c>
      <c r="L248" s="1">
        <v>138.80000000000001</v>
      </c>
      <c r="M248" s="1">
        <v>113.6</v>
      </c>
      <c r="N248" s="1">
        <v>149.1</v>
      </c>
      <c r="O248" s="1">
        <v>139.30000000000001</v>
      </c>
      <c r="P248" s="1">
        <v>158.30000000000001</v>
      </c>
      <c r="Q248" s="1">
        <v>154.30000000000001</v>
      </c>
      <c r="R248" s="5">
        <f t="shared" si="19"/>
        <v>1940.9999999999995</v>
      </c>
      <c r="S248" s="5">
        <f>AVERAGE(CPI_Inflation_Clean[[#This Row],[Cereals and products]:[Food and beverages]])</f>
        <v>149.30769230769226</v>
      </c>
      <c r="T248" s="1">
        <v>152.6</v>
      </c>
      <c r="U248" s="1">
        <v>147.30000000000001</v>
      </c>
      <c r="V248" s="1">
        <v>151.9</v>
      </c>
      <c r="W248" s="5">
        <f t="shared" si="20"/>
        <v>451.79999999999995</v>
      </c>
      <c r="Y248" s="1">
        <v>149.9</v>
      </c>
      <c r="Z248" s="5">
        <f>SUM(CPI_Inflation_Clean[[#This Row],[Fuel and light]])</f>
        <v>149.9</v>
      </c>
      <c r="AA248" s="1">
        <f>IF(CPI_Inflation_Clean[[#This Row],[Housing]]="",X249,CPI_Inflation_Clean[[#This Row],[Housing]])</f>
        <v>152.80000000000001</v>
      </c>
      <c r="AB248" s="1">
        <v>151.19999999999999</v>
      </c>
      <c r="AC248" s="5">
        <f t="shared" si="21"/>
        <v>304</v>
      </c>
      <c r="AD248" s="5">
        <f>AVERAGE(CPI_Inflation_Clean[[#This Row],[Housing Clean]:[Household goods and services]])</f>
        <v>152</v>
      </c>
      <c r="AE248" s="1">
        <v>154.80000000000001</v>
      </c>
      <c r="AF248" s="5">
        <f>AVERAGE(CPI_Inflation_Clean[[#This Row],[Health]])</f>
        <v>154.80000000000001</v>
      </c>
      <c r="AG248" s="1">
        <v>135</v>
      </c>
      <c r="AH248" s="5">
        <f>SUM(CPI_Inflation_Clean[[#This Row],[Transport and communication]])</f>
        <v>135</v>
      </c>
      <c r="AI248" s="1">
        <v>161.1</v>
      </c>
      <c r="AJ248" s="5">
        <f>SUM(CPI_Inflation_Clean[[#This Row],[Education]])</f>
        <v>161.1</v>
      </c>
      <c r="AK248" s="1">
        <v>167.8</v>
      </c>
      <c r="AL248" s="1">
        <v>140.6</v>
      </c>
      <c r="AM248" s="5">
        <f t="shared" si="22"/>
        <v>308.39999999999998</v>
      </c>
      <c r="AN248" s="1">
        <v>149.5</v>
      </c>
      <c r="AO248" s="1">
        <v>147.1</v>
      </c>
      <c r="AP248" s="5">
        <f t="shared" si="23"/>
        <v>148.30000000000001</v>
      </c>
      <c r="AQ248" s="1">
        <v>152.30000000000001</v>
      </c>
    </row>
    <row r="249" spans="1:43">
      <c r="A249" s="1" t="s">
        <v>32</v>
      </c>
      <c r="B249" s="1">
        <v>2019</v>
      </c>
      <c r="C249" s="1" t="s">
        <v>45</v>
      </c>
      <c r="D249" s="1" t="str">
        <f t="shared" si="18"/>
        <v>2019 December</v>
      </c>
      <c r="E249" s="1">
        <v>144.9</v>
      </c>
      <c r="F249" s="1">
        <v>164.5</v>
      </c>
      <c r="G249" s="1">
        <v>153.69999999999999</v>
      </c>
      <c r="H249" s="1">
        <v>147.5</v>
      </c>
      <c r="I249" s="1">
        <v>122.7</v>
      </c>
      <c r="J249" s="1">
        <v>147.19999999999999</v>
      </c>
      <c r="K249" s="1">
        <v>231.5</v>
      </c>
      <c r="L249" s="1">
        <v>137.19999999999999</v>
      </c>
      <c r="M249" s="1">
        <v>114.7</v>
      </c>
      <c r="N249" s="1">
        <v>148</v>
      </c>
      <c r="O249" s="1">
        <v>130.80000000000001</v>
      </c>
      <c r="P249" s="1">
        <v>157.69999999999999</v>
      </c>
      <c r="Q249" s="1">
        <v>156.30000000000001</v>
      </c>
      <c r="R249" s="5">
        <f t="shared" si="19"/>
        <v>1956.7</v>
      </c>
      <c r="S249" s="5">
        <f>AVERAGE(CPI_Inflation_Clean[[#This Row],[Cereals and products]:[Food and beverages]])</f>
        <v>150.51538461538462</v>
      </c>
      <c r="T249" s="1">
        <v>146.80000000000001</v>
      </c>
      <c r="U249" s="1">
        <v>132.80000000000001</v>
      </c>
      <c r="V249" s="1">
        <v>144.6</v>
      </c>
      <c r="W249" s="5">
        <f t="shared" si="20"/>
        <v>424.20000000000005</v>
      </c>
      <c r="X249">
        <v>152.80000000000001</v>
      </c>
      <c r="Y249" s="1">
        <v>133.6</v>
      </c>
      <c r="Z249" s="5">
        <f>SUM(CPI_Inflation_Clean[[#This Row],[Fuel and light]])</f>
        <v>133.6</v>
      </c>
      <c r="AA249" s="1">
        <f>IF(CPI_Inflation_Clean[[#This Row],[Housing]]="",X250,CPI_Inflation_Clean[[#This Row],[Housing]])</f>
        <v>152.80000000000001</v>
      </c>
      <c r="AB249" s="1">
        <v>139.80000000000001</v>
      </c>
      <c r="AC249" s="5">
        <f t="shared" si="21"/>
        <v>292.60000000000002</v>
      </c>
      <c r="AD249" s="5">
        <f>AVERAGE(CPI_Inflation_Clean[[#This Row],[Housing Clean]:[Household goods and services]])</f>
        <v>146.30000000000001</v>
      </c>
      <c r="AE249" s="1">
        <v>143.19999999999999</v>
      </c>
      <c r="AF249" s="5">
        <f>AVERAGE(CPI_Inflation_Clean[[#This Row],[Health]])</f>
        <v>143.19999999999999</v>
      </c>
      <c r="AG249" s="1">
        <v>125.2</v>
      </c>
      <c r="AH249" s="5">
        <f>SUM(CPI_Inflation_Clean[[#This Row],[Transport and communication]])</f>
        <v>125.2</v>
      </c>
      <c r="AI249" s="1">
        <v>151.9</v>
      </c>
      <c r="AJ249" s="5">
        <f>SUM(CPI_Inflation_Clean[[#This Row],[Education]])</f>
        <v>151.9</v>
      </c>
      <c r="AK249" s="1">
        <v>170.4</v>
      </c>
      <c r="AL249" s="1">
        <v>140.19999999999999</v>
      </c>
      <c r="AM249" s="5">
        <f t="shared" si="22"/>
        <v>310.60000000000002</v>
      </c>
      <c r="AN249" s="1">
        <v>136.80000000000001</v>
      </c>
      <c r="AO249" s="1">
        <v>137.69999999999999</v>
      </c>
      <c r="AP249" s="5">
        <f t="shared" si="23"/>
        <v>137.25</v>
      </c>
      <c r="AQ249" s="1">
        <v>148.30000000000001</v>
      </c>
    </row>
    <row r="250" spans="1:43">
      <c r="A250" s="1" t="s">
        <v>33</v>
      </c>
      <c r="B250" s="1">
        <v>2019</v>
      </c>
      <c r="C250" s="1" t="s">
        <v>45</v>
      </c>
      <c r="D250" s="1" t="str">
        <f t="shared" si="18"/>
        <v>2019 December</v>
      </c>
      <c r="E250" s="1">
        <v>143.5</v>
      </c>
      <c r="F250" s="1">
        <v>165</v>
      </c>
      <c r="G250" s="1">
        <v>151.1</v>
      </c>
      <c r="H250" s="1">
        <v>148.30000000000001</v>
      </c>
      <c r="I250" s="1">
        <v>125.7</v>
      </c>
      <c r="J250" s="1">
        <v>145.69999999999999</v>
      </c>
      <c r="K250" s="1">
        <v>217</v>
      </c>
      <c r="L250" s="1">
        <v>138.30000000000001</v>
      </c>
      <c r="M250" s="1">
        <v>114</v>
      </c>
      <c r="N250" s="1">
        <v>148.69999999999999</v>
      </c>
      <c r="O250" s="1">
        <v>135.80000000000001</v>
      </c>
      <c r="P250" s="1">
        <v>158</v>
      </c>
      <c r="Q250" s="1">
        <v>155</v>
      </c>
      <c r="R250" s="5">
        <f t="shared" si="19"/>
        <v>1946.1000000000001</v>
      </c>
      <c r="S250" s="5">
        <f>AVERAGE(CPI_Inflation_Clean[[#This Row],[Cereals and products]:[Food and beverages]])</f>
        <v>149.70000000000002</v>
      </c>
      <c r="T250" s="1">
        <v>150.30000000000001</v>
      </c>
      <c r="U250" s="1">
        <v>141.30000000000001</v>
      </c>
      <c r="V250" s="1">
        <v>149</v>
      </c>
      <c r="W250" s="5">
        <f t="shared" si="20"/>
        <v>440.6</v>
      </c>
      <c r="X250">
        <v>152.80000000000001</v>
      </c>
      <c r="Y250" s="1">
        <v>143.69999999999999</v>
      </c>
      <c r="Z250" s="5">
        <f>SUM(CPI_Inflation_Clean[[#This Row],[Fuel and light]])</f>
        <v>143.69999999999999</v>
      </c>
      <c r="AA250" s="1">
        <f>IF(CPI_Inflation_Clean[[#This Row],[Housing]]="",X251,CPI_Inflation_Clean[[#This Row],[Housing]])</f>
        <v>152.80000000000001</v>
      </c>
      <c r="AB250" s="1">
        <v>145.80000000000001</v>
      </c>
      <c r="AC250" s="5">
        <f t="shared" si="21"/>
        <v>298.60000000000002</v>
      </c>
      <c r="AD250" s="5">
        <f>AVERAGE(CPI_Inflation_Clean[[#This Row],[Housing Clean]:[Household goods and services]])</f>
        <v>149.30000000000001</v>
      </c>
      <c r="AE250" s="1">
        <v>150.4</v>
      </c>
      <c r="AF250" s="5">
        <f>AVERAGE(CPI_Inflation_Clean[[#This Row],[Health]])</f>
        <v>150.4</v>
      </c>
      <c r="AG250" s="1">
        <v>129.80000000000001</v>
      </c>
      <c r="AH250" s="5">
        <f>SUM(CPI_Inflation_Clean[[#This Row],[Transport and communication]])</f>
        <v>129.80000000000001</v>
      </c>
      <c r="AI250" s="1">
        <v>155.69999999999999</v>
      </c>
      <c r="AJ250" s="5">
        <f>SUM(CPI_Inflation_Clean[[#This Row],[Education]])</f>
        <v>155.69999999999999</v>
      </c>
      <c r="AK250" s="1">
        <v>168.5</v>
      </c>
      <c r="AL250" s="1">
        <v>140.4</v>
      </c>
      <c r="AM250" s="5">
        <f t="shared" si="22"/>
        <v>308.89999999999998</v>
      </c>
      <c r="AN250" s="1">
        <v>142.30000000000001</v>
      </c>
      <c r="AO250" s="1">
        <v>142.5</v>
      </c>
      <c r="AP250" s="5">
        <f t="shared" si="23"/>
        <v>142.4</v>
      </c>
      <c r="AQ250" s="1">
        <v>150.4</v>
      </c>
    </row>
    <row r="251" spans="1:43">
      <c r="A251" s="1" t="s">
        <v>30</v>
      </c>
      <c r="B251" s="1">
        <v>2020</v>
      </c>
      <c r="C251" s="1" t="s">
        <v>31</v>
      </c>
      <c r="D251" s="1" t="str">
        <f t="shared" si="18"/>
        <v>2020 January</v>
      </c>
      <c r="E251" s="1">
        <v>143.69999999999999</v>
      </c>
      <c r="F251" s="1">
        <v>167.3</v>
      </c>
      <c r="G251" s="1">
        <v>153.5</v>
      </c>
      <c r="H251" s="1">
        <v>150.5</v>
      </c>
      <c r="I251" s="1">
        <v>132</v>
      </c>
      <c r="J251" s="1">
        <v>142.19999999999999</v>
      </c>
      <c r="K251" s="1">
        <v>191.5</v>
      </c>
      <c r="L251" s="1">
        <v>141.1</v>
      </c>
      <c r="M251" s="1">
        <v>113.8</v>
      </c>
      <c r="N251" s="1">
        <v>151.6</v>
      </c>
      <c r="O251" s="1">
        <v>139.69999999999999</v>
      </c>
      <c r="P251" s="1">
        <v>158.69999999999999</v>
      </c>
      <c r="Q251" s="1">
        <v>153</v>
      </c>
      <c r="R251" s="5">
        <f t="shared" si="19"/>
        <v>1938.6</v>
      </c>
      <c r="S251" s="5">
        <f>AVERAGE(CPI_Inflation_Clean[[#This Row],[Cereals and products]:[Food and beverages]])</f>
        <v>149.12307692307692</v>
      </c>
      <c r="T251" s="1">
        <v>152.80000000000001</v>
      </c>
      <c r="U251" s="1">
        <v>147.4</v>
      </c>
      <c r="V251" s="1">
        <v>152.1</v>
      </c>
      <c r="W251" s="5">
        <f t="shared" si="20"/>
        <v>452.30000000000007</v>
      </c>
      <c r="Y251" s="1">
        <v>150.4</v>
      </c>
      <c r="Z251" s="5">
        <f>SUM(CPI_Inflation_Clean[[#This Row],[Fuel and light]])</f>
        <v>150.4</v>
      </c>
      <c r="AA251" s="1">
        <f>IF(CPI_Inflation_Clean[[#This Row],[Housing]]="",X252,CPI_Inflation_Clean[[#This Row],[Housing]])</f>
        <v>153.9</v>
      </c>
      <c r="AB251" s="1">
        <v>151.69999999999999</v>
      </c>
      <c r="AC251" s="5">
        <f t="shared" si="21"/>
        <v>305.60000000000002</v>
      </c>
      <c r="AD251" s="5">
        <f>AVERAGE(CPI_Inflation_Clean[[#This Row],[Housing Clean]:[Household goods and services]])</f>
        <v>152.80000000000001</v>
      </c>
      <c r="AE251" s="1">
        <v>155.69999999999999</v>
      </c>
      <c r="AF251" s="5">
        <f>AVERAGE(CPI_Inflation_Clean[[#This Row],[Health]])</f>
        <v>155.69999999999999</v>
      </c>
      <c r="AG251" s="1">
        <v>136.30000000000001</v>
      </c>
      <c r="AH251" s="5">
        <f>SUM(CPI_Inflation_Clean[[#This Row],[Transport and communication]])</f>
        <v>136.30000000000001</v>
      </c>
      <c r="AI251" s="1">
        <v>161.69999999999999</v>
      </c>
      <c r="AJ251" s="5">
        <f>SUM(CPI_Inflation_Clean[[#This Row],[Education]])</f>
        <v>161.69999999999999</v>
      </c>
      <c r="AK251" s="1">
        <v>168.6</v>
      </c>
      <c r="AL251" s="1">
        <v>142.5</v>
      </c>
      <c r="AM251" s="5">
        <f t="shared" si="22"/>
        <v>311.10000000000002</v>
      </c>
      <c r="AN251" s="1">
        <v>150.1</v>
      </c>
      <c r="AO251" s="1">
        <v>148.1</v>
      </c>
      <c r="AP251" s="5">
        <f t="shared" si="23"/>
        <v>149.1</v>
      </c>
      <c r="AQ251" s="1">
        <v>151.9</v>
      </c>
    </row>
    <row r="252" spans="1:43">
      <c r="A252" s="1" t="s">
        <v>32</v>
      </c>
      <c r="B252" s="1">
        <v>2020</v>
      </c>
      <c r="C252" s="1" t="s">
        <v>31</v>
      </c>
      <c r="D252" s="1" t="str">
        <f t="shared" si="18"/>
        <v>2020 January</v>
      </c>
      <c r="E252" s="1">
        <v>145.6</v>
      </c>
      <c r="F252" s="1">
        <v>167.6</v>
      </c>
      <c r="G252" s="1">
        <v>157</v>
      </c>
      <c r="H252" s="1">
        <v>149.30000000000001</v>
      </c>
      <c r="I252" s="1">
        <v>126.3</v>
      </c>
      <c r="J252" s="1">
        <v>144.4</v>
      </c>
      <c r="K252" s="1">
        <v>207.8</v>
      </c>
      <c r="L252" s="1">
        <v>139.1</v>
      </c>
      <c r="M252" s="1">
        <v>114.8</v>
      </c>
      <c r="N252" s="1">
        <v>149.5</v>
      </c>
      <c r="O252" s="1">
        <v>131.1</v>
      </c>
      <c r="P252" s="1">
        <v>158.5</v>
      </c>
      <c r="Q252" s="1">
        <v>154.4</v>
      </c>
      <c r="R252" s="5">
        <f t="shared" si="19"/>
        <v>1945.3999999999999</v>
      </c>
      <c r="S252" s="5">
        <f>AVERAGE(CPI_Inflation_Clean[[#This Row],[Cereals and products]:[Food and beverages]])</f>
        <v>149.64615384615382</v>
      </c>
      <c r="T252" s="1">
        <v>147</v>
      </c>
      <c r="U252" s="1">
        <v>133.19999999999999</v>
      </c>
      <c r="V252" s="1">
        <v>144.9</v>
      </c>
      <c r="W252" s="5">
        <f t="shared" si="20"/>
        <v>425.1</v>
      </c>
      <c r="X252">
        <v>153.9</v>
      </c>
      <c r="Y252" s="1">
        <v>135.1</v>
      </c>
      <c r="Z252" s="5">
        <f>SUM(CPI_Inflation_Clean[[#This Row],[Fuel and light]])</f>
        <v>135.1</v>
      </c>
      <c r="AA252" s="1">
        <f>IF(CPI_Inflation_Clean[[#This Row],[Housing]]="",X253,CPI_Inflation_Clean[[#This Row],[Housing]])</f>
        <v>153.9</v>
      </c>
      <c r="AB252" s="1">
        <v>140.1</v>
      </c>
      <c r="AC252" s="5">
        <f t="shared" si="21"/>
        <v>294</v>
      </c>
      <c r="AD252" s="5">
        <f>AVERAGE(CPI_Inflation_Clean[[#This Row],[Housing Clean]:[Household goods and services]])</f>
        <v>147</v>
      </c>
      <c r="AE252" s="1">
        <v>143.80000000000001</v>
      </c>
      <c r="AF252" s="5">
        <f>AVERAGE(CPI_Inflation_Clean[[#This Row],[Health]])</f>
        <v>143.80000000000001</v>
      </c>
      <c r="AG252" s="1">
        <v>126.1</v>
      </c>
      <c r="AH252" s="5">
        <f>SUM(CPI_Inflation_Clean[[#This Row],[Transport and communication]])</f>
        <v>126.1</v>
      </c>
      <c r="AI252" s="1">
        <v>152.1</v>
      </c>
      <c r="AJ252" s="5">
        <f>SUM(CPI_Inflation_Clean[[#This Row],[Education]])</f>
        <v>152.1</v>
      </c>
      <c r="AK252" s="1">
        <v>170.8</v>
      </c>
      <c r="AL252" s="1">
        <v>142.1</v>
      </c>
      <c r="AM252" s="5">
        <f t="shared" si="22"/>
        <v>312.89999999999998</v>
      </c>
      <c r="AN252" s="1">
        <v>137.19999999999999</v>
      </c>
      <c r="AO252" s="1">
        <v>138.4</v>
      </c>
      <c r="AP252" s="5">
        <f t="shared" si="23"/>
        <v>137.80000000000001</v>
      </c>
      <c r="AQ252" s="1">
        <v>148.19999999999999</v>
      </c>
    </row>
    <row r="253" spans="1:43">
      <c r="A253" s="1" t="s">
        <v>33</v>
      </c>
      <c r="B253" s="1">
        <v>2020</v>
      </c>
      <c r="C253" s="1" t="s">
        <v>31</v>
      </c>
      <c r="D253" s="1" t="str">
        <f t="shared" si="18"/>
        <v>2020 January</v>
      </c>
      <c r="E253" s="1">
        <v>144.30000000000001</v>
      </c>
      <c r="F253" s="1">
        <v>167.4</v>
      </c>
      <c r="G253" s="1">
        <v>154.9</v>
      </c>
      <c r="H253" s="1">
        <v>150.1</v>
      </c>
      <c r="I253" s="1">
        <v>129.9</v>
      </c>
      <c r="J253" s="1">
        <v>143.19999999999999</v>
      </c>
      <c r="K253" s="1">
        <v>197</v>
      </c>
      <c r="L253" s="1">
        <v>140.4</v>
      </c>
      <c r="M253" s="1">
        <v>114.1</v>
      </c>
      <c r="N253" s="1">
        <v>150.9</v>
      </c>
      <c r="O253" s="1">
        <v>136.1</v>
      </c>
      <c r="P253" s="1">
        <v>158.6</v>
      </c>
      <c r="Q253" s="1">
        <v>153.5</v>
      </c>
      <c r="R253" s="5">
        <f t="shared" si="19"/>
        <v>1940.3999999999999</v>
      </c>
      <c r="S253" s="5">
        <f>AVERAGE(CPI_Inflation_Clean[[#This Row],[Cereals and products]:[Food and beverages]])</f>
        <v>149.26153846153846</v>
      </c>
      <c r="T253" s="1">
        <v>150.5</v>
      </c>
      <c r="U253" s="1">
        <v>141.5</v>
      </c>
      <c r="V253" s="1">
        <v>149.19999999999999</v>
      </c>
      <c r="W253" s="5">
        <f t="shared" si="20"/>
        <v>441.2</v>
      </c>
      <c r="X253">
        <v>153.9</v>
      </c>
      <c r="Y253" s="1">
        <v>144.6</v>
      </c>
      <c r="Z253" s="5">
        <f>SUM(CPI_Inflation_Clean[[#This Row],[Fuel and light]])</f>
        <v>144.6</v>
      </c>
      <c r="AA253" s="1">
        <f>IF(CPI_Inflation_Clean[[#This Row],[Housing]]="",X254,CPI_Inflation_Clean[[#This Row],[Housing]])</f>
        <v>153.9</v>
      </c>
      <c r="AB253" s="1">
        <v>146.19999999999999</v>
      </c>
      <c r="AC253" s="5">
        <f t="shared" si="21"/>
        <v>300.10000000000002</v>
      </c>
      <c r="AD253" s="5">
        <f>AVERAGE(CPI_Inflation_Clean[[#This Row],[Housing Clean]:[Household goods and services]])</f>
        <v>150.05000000000001</v>
      </c>
      <c r="AE253" s="1">
        <v>151.19999999999999</v>
      </c>
      <c r="AF253" s="5">
        <f>AVERAGE(CPI_Inflation_Clean[[#This Row],[Health]])</f>
        <v>151.19999999999999</v>
      </c>
      <c r="AG253" s="1">
        <v>130.9</v>
      </c>
      <c r="AH253" s="5">
        <f>SUM(CPI_Inflation_Clean[[#This Row],[Transport and communication]])</f>
        <v>130.9</v>
      </c>
      <c r="AI253" s="1">
        <v>156.1</v>
      </c>
      <c r="AJ253" s="5">
        <f>SUM(CPI_Inflation_Clean[[#This Row],[Education]])</f>
        <v>156.1</v>
      </c>
      <c r="AK253" s="1">
        <v>169.2</v>
      </c>
      <c r="AL253" s="1">
        <v>142.30000000000001</v>
      </c>
      <c r="AM253" s="5">
        <f t="shared" si="22"/>
        <v>311.5</v>
      </c>
      <c r="AN253" s="1">
        <v>142.80000000000001</v>
      </c>
      <c r="AO253" s="1">
        <v>143.4</v>
      </c>
      <c r="AP253" s="5">
        <f t="shared" si="23"/>
        <v>143.10000000000002</v>
      </c>
      <c r="AQ253" s="1">
        <v>150.19999999999999</v>
      </c>
    </row>
    <row r="254" spans="1:43">
      <c r="A254" s="1" t="s">
        <v>30</v>
      </c>
      <c r="B254" s="1">
        <v>2020</v>
      </c>
      <c r="C254" s="1" t="s">
        <v>34</v>
      </c>
      <c r="D254" s="1" t="str">
        <f t="shared" si="18"/>
        <v>2020 February</v>
      </c>
      <c r="E254" s="1">
        <v>144.19999999999999</v>
      </c>
      <c r="F254" s="1">
        <v>167.5</v>
      </c>
      <c r="G254" s="1">
        <v>150.9</v>
      </c>
      <c r="H254" s="1">
        <v>150.9</v>
      </c>
      <c r="I254" s="1">
        <v>133.69999999999999</v>
      </c>
      <c r="J254" s="1">
        <v>140.69999999999999</v>
      </c>
      <c r="K254" s="1">
        <v>165.1</v>
      </c>
      <c r="L254" s="1">
        <v>141.80000000000001</v>
      </c>
      <c r="M254" s="1">
        <v>113.1</v>
      </c>
      <c r="N254" s="1">
        <v>152.80000000000001</v>
      </c>
      <c r="O254" s="1">
        <v>140.1</v>
      </c>
      <c r="P254" s="1">
        <v>159.19999999999999</v>
      </c>
      <c r="Q254" s="1">
        <v>149.80000000000001</v>
      </c>
      <c r="R254" s="5">
        <f t="shared" si="19"/>
        <v>1909.7999999999997</v>
      </c>
      <c r="S254" s="5">
        <f>AVERAGE(CPI_Inflation_Clean[[#This Row],[Cereals and products]:[Food and beverages]])</f>
        <v>146.90769230769229</v>
      </c>
      <c r="T254" s="1">
        <v>153</v>
      </c>
      <c r="U254" s="1">
        <v>147.5</v>
      </c>
      <c r="V254" s="1">
        <v>152.30000000000001</v>
      </c>
      <c r="W254" s="5">
        <f t="shared" si="20"/>
        <v>452.8</v>
      </c>
      <c r="Y254" s="1">
        <v>152.30000000000001</v>
      </c>
      <c r="Z254" s="5">
        <f>SUM(CPI_Inflation_Clean[[#This Row],[Fuel and light]])</f>
        <v>152.30000000000001</v>
      </c>
      <c r="AA254" s="1">
        <f>IF(CPI_Inflation_Clean[[#This Row],[Housing]]="",X255,CPI_Inflation_Clean[[#This Row],[Housing]])</f>
        <v>154.80000000000001</v>
      </c>
      <c r="AB254" s="1">
        <v>151.80000000000001</v>
      </c>
      <c r="AC254" s="5">
        <f t="shared" si="21"/>
        <v>306.60000000000002</v>
      </c>
      <c r="AD254" s="5">
        <f>AVERAGE(CPI_Inflation_Clean[[#This Row],[Housing Clean]:[Household goods and services]])</f>
        <v>153.30000000000001</v>
      </c>
      <c r="AE254" s="1">
        <v>156.19999999999999</v>
      </c>
      <c r="AF254" s="5">
        <f>AVERAGE(CPI_Inflation_Clean[[#This Row],[Health]])</f>
        <v>156.19999999999999</v>
      </c>
      <c r="AG254" s="1">
        <v>136</v>
      </c>
      <c r="AH254" s="5">
        <f>SUM(CPI_Inflation_Clean[[#This Row],[Transport and communication]])</f>
        <v>136</v>
      </c>
      <c r="AI254" s="1">
        <v>161.9</v>
      </c>
      <c r="AJ254" s="5">
        <f>SUM(CPI_Inflation_Clean[[#This Row],[Education]])</f>
        <v>161.9</v>
      </c>
      <c r="AK254" s="1">
        <v>169.4</v>
      </c>
      <c r="AL254" s="1">
        <v>143.4</v>
      </c>
      <c r="AM254" s="5">
        <f t="shared" si="22"/>
        <v>312.8</v>
      </c>
      <c r="AN254" s="1">
        <v>150.4</v>
      </c>
      <c r="AO254" s="1">
        <v>148.4</v>
      </c>
      <c r="AP254" s="5">
        <f t="shared" si="23"/>
        <v>149.4</v>
      </c>
      <c r="AQ254" s="1">
        <v>150.4</v>
      </c>
    </row>
    <row r="255" spans="1:43">
      <c r="A255" s="1" t="s">
        <v>32</v>
      </c>
      <c r="B255" s="1">
        <v>2020</v>
      </c>
      <c r="C255" s="1" t="s">
        <v>34</v>
      </c>
      <c r="D255" s="1" t="str">
        <f t="shared" si="18"/>
        <v>2020 February</v>
      </c>
      <c r="E255" s="1">
        <v>146.19999999999999</v>
      </c>
      <c r="F255" s="1">
        <v>167.6</v>
      </c>
      <c r="G255" s="1">
        <v>153.1</v>
      </c>
      <c r="H255" s="1">
        <v>150.69999999999999</v>
      </c>
      <c r="I255" s="1">
        <v>127.4</v>
      </c>
      <c r="J255" s="1">
        <v>143.1</v>
      </c>
      <c r="K255" s="1">
        <v>181.7</v>
      </c>
      <c r="L255" s="1">
        <v>139.6</v>
      </c>
      <c r="M255" s="1">
        <v>114.6</v>
      </c>
      <c r="N255" s="1">
        <v>150.4</v>
      </c>
      <c r="O255" s="1">
        <v>131.5</v>
      </c>
      <c r="P255" s="1">
        <v>159</v>
      </c>
      <c r="Q255" s="1">
        <v>151.69999999999999</v>
      </c>
      <c r="R255" s="5">
        <f t="shared" si="19"/>
        <v>1916.6</v>
      </c>
      <c r="S255" s="5">
        <f>AVERAGE(CPI_Inflation_Clean[[#This Row],[Cereals and products]:[Food and beverages]])</f>
        <v>147.43076923076922</v>
      </c>
      <c r="T255" s="1">
        <v>147.30000000000001</v>
      </c>
      <c r="U255" s="1">
        <v>133.5</v>
      </c>
      <c r="V255" s="1">
        <v>145.19999999999999</v>
      </c>
      <c r="W255" s="5">
        <f t="shared" si="20"/>
        <v>426</v>
      </c>
      <c r="X255">
        <v>154.80000000000001</v>
      </c>
      <c r="Y255" s="1">
        <v>138.9</v>
      </c>
      <c r="Z255" s="5">
        <f>SUM(CPI_Inflation_Clean[[#This Row],[Fuel and light]])</f>
        <v>138.9</v>
      </c>
      <c r="AA255" s="1">
        <f>IF(CPI_Inflation_Clean[[#This Row],[Housing]]="",X256,CPI_Inflation_Clean[[#This Row],[Housing]])</f>
        <v>154.80000000000001</v>
      </c>
      <c r="AB255" s="1">
        <v>140.4</v>
      </c>
      <c r="AC255" s="5">
        <f t="shared" si="21"/>
        <v>295.20000000000005</v>
      </c>
      <c r="AD255" s="5">
        <f>AVERAGE(CPI_Inflation_Clean[[#This Row],[Housing Clean]:[Household goods and services]])</f>
        <v>147.60000000000002</v>
      </c>
      <c r="AE255" s="1">
        <v>144.4</v>
      </c>
      <c r="AF255" s="5">
        <f>AVERAGE(CPI_Inflation_Clean[[#This Row],[Health]])</f>
        <v>144.4</v>
      </c>
      <c r="AG255" s="1">
        <v>125.2</v>
      </c>
      <c r="AH255" s="5">
        <f>SUM(CPI_Inflation_Clean[[#This Row],[Transport and communication]])</f>
        <v>125.2</v>
      </c>
      <c r="AI255" s="1">
        <v>152.19999999999999</v>
      </c>
      <c r="AJ255" s="5">
        <f>SUM(CPI_Inflation_Clean[[#This Row],[Education]])</f>
        <v>152.19999999999999</v>
      </c>
      <c r="AK255" s="1">
        <v>172</v>
      </c>
      <c r="AL255" s="1">
        <v>143.5</v>
      </c>
      <c r="AM255" s="5">
        <f t="shared" si="22"/>
        <v>315.5</v>
      </c>
      <c r="AN255" s="1">
        <v>137.69999999999999</v>
      </c>
      <c r="AO255" s="1">
        <v>138.4</v>
      </c>
      <c r="AP255" s="5">
        <f t="shared" si="23"/>
        <v>138.05000000000001</v>
      </c>
      <c r="AQ255" s="1">
        <v>147.69999999999999</v>
      </c>
    </row>
    <row r="256" spans="1:43">
      <c r="A256" s="1" t="s">
        <v>33</v>
      </c>
      <c r="B256" s="1">
        <v>2020</v>
      </c>
      <c r="C256" s="1" t="s">
        <v>34</v>
      </c>
      <c r="D256" s="1" t="str">
        <f t="shared" si="18"/>
        <v>2020 February</v>
      </c>
      <c r="E256" s="1">
        <v>144.80000000000001</v>
      </c>
      <c r="F256" s="1">
        <v>167.5</v>
      </c>
      <c r="G256" s="1">
        <v>151.80000000000001</v>
      </c>
      <c r="H256" s="1">
        <v>150.80000000000001</v>
      </c>
      <c r="I256" s="1">
        <v>131.4</v>
      </c>
      <c r="J256" s="1">
        <v>141.80000000000001</v>
      </c>
      <c r="K256" s="1">
        <v>170.7</v>
      </c>
      <c r="L256" s="1">
        <v>141.1</v>
      </c>
      <c r="M256" s="1">
        <v>113.6</v>
      </c>
      <c r="N256" s="1">
        <v>152</v>
      </c>
      <c r="O256" s="1">
        <v>136.5</v>
      </c>
      <c r="P256" s="1">
        <v>159.1</v>
      </c>
      <c r="Q256" s="1">
        <v>150.5</v>
      </c>
      <c r="R256" s="5">
        <f t="shared" si="19"/>
        <v>1911.6</v>
      </c>
      <c r="S256" s="5">
        <f>AVERAGE(CPI_Inflation_Clean[[#This Row],[Cereals and products]:[Food and beverages]])</f>
        <v>147.04615384615383</v>
      </c>
      <c r="T256" s="1">
        <v>150.80000000000001</v>
      </c>
      <c r="U256" s="1">
        <v>141.69999999999999</v>
      </c>
      <c r="V256" s="1">
        <v>149.5</v>
      </c>
      <c r="W256" s="5">
        <f t="shared" si="20"/>
        <v>442</v>
      </c>
      <c r="X256">
        <v>154.80000000000001</v>
      </c>
      <c r="Y256" s="1">
        <v>147.19999999999999</v>
      </c>
      <c r="Z256" s="5">
        <f>SUM(CPI_Inflation_Clean[[#This Row],[Fuel and light]])</f>
        <v>147.19999999999999</v>
      </c>
      <c r="AA256" s="1">
        <f>IF(CPI_Inflation_Clean[[#This Row],[Housing]]="",X257,CPI_Inflation_Clean[[#This Row],[Housing]])</f>
        <v>154.80000000000001</v>
      </c>
      <c r="AB256" s="1">
        <v>146.4</v>
      </c>
      <c r="AC256" s="5">
        <f t="shared" si="21"/>
        <v>301.20000000000005</v>
      </c>
      <c r="AD256" s="5">
        <f>AVERAGE(CPI_Inflation_Clean[[#This Row],[Housing Clean]:[Household goods and services]])</f>
        <v>150.60000000000002</v>
      </c>
      <c r="AE256" s="1">
        <v>151.69999999999999</v>
      </c>
      <c r="AF256" s="5">
        <f>AVERAGE(CPI_Inflation_Clean[[#This Row],[Health]])</f>
        <v>151.69999999999999</v>
      </c>
      <c r="AG256" s="1">
        <v>130.30000000000001</v>
      </c>
      <c r="AH256" s="5">
        <f>SUM(CPI_Inflation_Clean[[#This Row],[Transport and communication]])</f>
        <v>130.30000000000001</v>
      </c>
      <c r="AI256" s="1">
        <v>156.19999999999999</v>
      </c>
      <c r="AJ256" s="5">
        <f>SUM(CPI_Inflation_Clean[[#This Row],[Education]])</f>
        <v>156.19999999999999</v>
      </c>
      <c r="AK256" s="1">
        <v>170.1</v>
      </c>
      <c r="AL256" s="1">
        <v>143.4</v>
      </c>
      <c r="AM256" s="5">
        <f t="shared" si="22"/>
        <v>313.5</v>
      </c>
      <c r="AN256" s="1">
        <v>143.19999999999999</v>
      </c>
      <c r="AO256" s="1">
        <v>143.6</v>
      </c>
      <c r="AP256" s="5">
        <f t="shared" si="23"/>
        <v>143.39999999999998</v>
      </c>
      <c r="AQ256" s="1">
        <v>149.1</v>
      </c>
    </row>
    <row r="257" spans="1:43">
      <c r="A257" s="1" t="s">
        <v>30</v>
      </c>
      <c r="B257" s="1">
        <v>2020</v>
      </c>
      <c r="C257" s="1" t="s">
        <v>35</v>
      </c>
      <c r="D257" s="1" t="str">
        <f t="shared" si="18"/>
        <v>2020 March</v>
      </c>
      <c r="E257" s="1">
        <v>144.4</v>
      </c>
      <c r="F257" s="1">
        <v>166.8</v>
      </c>
      <c r="G257" s="1">
        <v>147.6</v>
      </c>
      <c r="H257" s="1">
        <v>151.69999999999999</v>
      </c>
      <c r="I257" s="1">
        <v>133.30000000000001</v>
      </c>
      <c r="J257" s="1">
        <v>141.80000000000001</v>
      </c>
      <c r="K257" s="1">
        <v>152.30000000000001</v>
      </c>
      <c r="L257" s="1">
        <v>141.80000000000001</v>
      </c>
      <c r="M257" s="1">
        <v>112.6</v>
      </c>
      <c r="N257" s="1">
        <v>154</v>
      </c>
      <c r="O257" s="1">
        <v>140.1</v>
      </c>
      <c r="P257" s="1">
        <v>160</v>
      </c>
      <c r="Q257" s="1">
        <v>148.19999999999999</v>
      </c>
      <c r="R257" s="5">
        <f t="shared" si="19"/>
        <v>1894.5999999999997</v>
      </c>
      <c r="S257" s="5">
        <f>AVERAGE(CPI_Inflation_Clean[[#This Row],[Cereals and products]:[Food and beverages]])</f>
        <v>145.73846153846151</v>
      </c>
      <c r="T257" s="1">
        <v>153.4</v>
      </c>
      <c r="U257" s="1">
        <v>147.6</v>
      </c>
      <c r="V257" s="1">
        <v>152.5</v>
      </c>
      <c r="W257" s="5">
        <f t="shared" si="20"/>
        <v>453.5</v>
      </c>
      <c r="Y257" s="1">
        <v>153.4</v>
      </c>
      <c r="Z257" s="5">
        <f>SUM(CPI_Inflation_Clean[[#This Row],[Fuel and light]])</f>
        <v>153.4</v>
      </c>
      <c r="AA257" s="1">
        <f>IF(CPI_Inflation_Clean[[#This Row],[Housing]]="",X258,CPI_Inflation_Clean[[#This Row],[Housing]])</f>
        <v>154.5</v>
      </c>
      <c r="AB257" s="1">
        <v>151.5</v>
      </c>
      <c r="AC257" s="5">
        <f t="shared" si="21"/>
        <v>306</v>
      </c>
      <c r="AD257" s="5">
        <f>AVERAGE(CPI_Inflation_Clean[[#This Row],[Housing Clean]:[Household goods and services]])</f>
        <v>153</v>
      </c>
      <c r="AE257" s="1">
        <v>156.69999999999999</v>
      </c>
      <c r="AF257" s="5">
        <f>AVERAGE(CPI_Inflation_Clean[[#This Row],[Health]])</f>
        <v>156.69999999999999</v>
      </c>
      <c r="AG257" s="1">
        <v>135.80000000000001</v>
      </c>
      <c r="AH257" s="5">
        <f>SUM(CPI_Inflation_Clean[[#This Row],[Transport and communication]])</f>
        <v>135.80000000000001</v>
      </c>
      <c r="AI257" s="1">
        <v>161.19999999999999</v>
      </c>
      <c r="AJ257" s="5">
        <f>SUM(CPI_Inflation_Clean[[#This Row],[Education]])</f>
        <v>161.19999999999999</v>
      </c>
      <c r="AK257" s="1">
        <v>170.5</v>
      </c>
      <c r="AL257" s="1">
        <v>145.1</v>
      </c>
      <c r="AM257" s="5">
        <f t="shared" si="22"/>
        <v>315.60000000000002</v>
      </c>
      <c r="AN257" s="1">
        <v>151.19999999999999</v>
      </c>
      <c r="AO257" s="1">
        <v>148.6</v>
      </c>
      <c r="AP257" s="5">
        <f t="shared" si="23"/>
        <v>149.89999999999998</v>
      </c>
      <c r="AQ257" s="1">
        <v>149.80000000000001</v>
      </c>
    </row>
    <row r="258" spans="1:43">
      <c r="A258" s="1" t="s">
        <v>32</v>
      </c>
      <c r="B258" s="1">
        <v>2020</v>
      </c>
      <c r="C258" s="1" t="s">
        <v>35</v>
      </c>
      <c r="D258" s="1" t="str">
        <f t="shared" ref="D258:D321" si="24">CONCATENATE(B258," ",C258)</f>
        <v>2020 March</v>
      </c>
      <c r="E258" s="1">
        <v>146.5</v>
      </c>
      <c r="F258" s="1">
        <v>167.5</v>
      </c>
      <c r="G258" s="1">
        <v>148.9</v>
      </c>
      <c r="H258" s="1">
        <v>151.1</v>
      </c>
      <c r="I258" s="1">
        <v>127.5</v>
      </c>
      <c r="J258" s="1">
        <v>143.30000000000001</v>
      </c>
      <c r="K258" s="1">
        <v>167</v>
      </c>
      <c r="L258" s="1">
        <v>139.69999999999999</v>
      </c>
      <c r="M258" s="1">
        <v>114.4</v>
      </c>
      <c r="N258" s="1">
        <v>151.5</v>
      </c>
      <c r="O258" s="1">
        <v>131.9</v>
      </c>
      <c r="P258" s="1">
        <v>159.1</v>
      </c>
      <c r="Q258" s="1">
        <v>150.1</v>
      </c>
      <c r="R258" s="5">
        <f t="shared" ref="R258:R321" si="25">SUM(E258:Q258)</f>
        <v>1898.5</v>
      </c>
      <c r="S258" s="5">
        <f>AVERAGE(CPI_Inflation_Clean[[#This Row],[Cereals and products]:[Food and beverages]])</f>
        <v>146.03846153846155</v>
      </c>
      <c r="T258" s="1">
        <v>147.69999999999999</v>
      </c>
      <c r="U258" s="1">
        <v>133.80000000000001</v>
      </c>
      <c r="V258" s="1">
        <v>145.6</v>
      </c>
      <c r="W258" s="5">
        <f t="shared" ref="W258:W321" si="26">SUM(T258:V258)</f>
        <v>427.1</v>
      </c>
      <c r="X258">
        <v>154.5</v>
      </c>
      <c r="Y258" s="1">
        <v>141.4</v>
      </c>
      <c r="Z258" s="5">
        <f>SUM(CPI_Inflation_Clean[[#This Row],[Fuel and light]])</f>
        <v>141.4</v>
      </c>
      <c r="AA258" s="1">
        <f>IF(CPI_Inflation_Clean[[#This Row],[Housing]]="",X259,CPI_Inflation_Clean[[#This Row],[Housing]])</f>
        <v>154.5</v>
      </c>
      <c r="AB258" s="1">
        <v>140.80000000000001</v>
      </c>
      <c r="AC258" s="5">
        <f t="shared" ref="AC258:AC321" si="27">SUM(AA258:AB258)</f>
        <v>295.3</v>
      </c>
      <c r="AD258" s="5">
        <f>AVERAGE(CPI_Inflation_Clean[[#This Row],[Housing Clean]:[Household goods and services]])</f>
        <v>147.65</v>
      </c>
      <c r="AE258" s="1">
        <v>145</v>
      </c>
      <c r="AF258" s="5">
        <f>AVERAGE(CPI_Inflation_Clean[[#This Row],[Health]])</f>
        <v>145</v>
      </c>
      <c r="AG258" s="1">
        <v>124.6</v>
      </c>
      <c r="AH258" s="5">
        <f>SUM(CPI_Inflation_Clean[[#This Row],[Transport and communication]])</f>
        <v>124.6</v>
      </c>
      <c r="AI258" s="1">
        <v>152.5</v>
      </c>
      <c r="AJ258" s="5">
        <f>SUM(CPI_Inflation_Clean[[#This Row],[Education]])</f>
        <v>152.5</v>
      </c>
      <c r="AK258" s="1">
        <v>173.3</v>
      </c>
      <c r="AL258" s="1">
        <v>145.30000000000001</v>
      </c>
      <c r="AM258" s="5">
        <f t="shared" ref="AM258:AM321" si="28">SUM(AK258:AL258)</f>
        <v>318.60000000000002</v>
      </c>
      <c r="AN258" s="1">
        <v>137.9</v>
      </c>
      <c r="AO258" s="1">
        <v>138.69999999999999</v>
      </c>
      <c r="AP258" s="5">
        <f t="shared" ref="AP258:AP321" si="29">AVERAGE(AN258:AO258)</f>
        <v>138.30000000000001</v>
      </c>
      <c r="AQ258" s="1">
        <v>147.30000000000001</v>
      </c>
    </row>
    <row r="259" spans="1:43">
      <c r="A259" s="1" t="s">
        <v>33</v>
      </c>
      <c r="B259" s="1">
        <v>2020</v>
      </c>
      <c r="C259" s="1" t="s">
        <v>35</v>
      </c>
      <c r="D259" s="1" t="str">
        <f t="shared" si="24"/>
        <v>2020 March</v>
      </c>
      <c r="E259" s="1">
        <v>145.1</v>
      </c>
      <c r="F259" s="1">
        <v>167</v>
      </c>
      <c r="G259" s="1">
        <v>148.1</v>
      </c>
      <c r="H259" s="1">
        <v>151.5</v>
      </c>
      <c r="I259" s="1">
        <v>131.19999999999999</v>
      </c>
      <c r="J259" s="1">
        <v>142.5</v>
      </c>
      <c r="K259" s="1">
        <v>157.30000000000001</v>
      </c>
      <c r="L259" s="1">
        <v>141.1</v>
      </c>
      <c r="M259" s="1">
        <v>113.2</v>
      </c>
      <c r="N259" s="1">
        <v>153.19999999999999</v>
      </c>
      <c r="O259" s="1">
        <v>136.69999999999999</v>
      </c>
      <c r="P259" s="1">
        <v>159.6</v>
      </c>
      <c r="Q259" s="1">
        <v>148.9</v>
      </c>
      <c r="R259" s="5">
        <f t="shared" si="25"/>
        <v>1895.4</v>
      </c>
      <c r="S259" s="5">
        <f>AVERAGE(CPI_Inflation_Clean[[#This Row],[Cereals and products]:[Food and beverages]])</f>
        <v>145.80000000000001</v>
      </c>
      <c r="T259" s="1">
        <v>151.19999999999999</v>
      </c>
      <c r="U259" s="1">
        <v>141.9</v>
      </c>
      <c r="V259" s="1">
        <v>149.80000000000001</v>
      </c>
      <c r="W259" s="5">
        <f t="shared" si="26"/>
        <v>442.90000000000003</v>
      </c>
      <c r="X259">
        <v>154.5</v>
      </c>
      <c r="Y259" s="1">
        <v>148.9</v>
      </c>
      <c r="Z259" s="5">
        <f>SUM(CPI_Inflation_Clean[[#This Row],[Fuel and light]])</f>
        <v>148.9</v>
      </c>
      <c r="AA259" s="1">
        <f>IF(CPI_Inflation_Clean[[#This Row],[Housing]]="",X260,CPI_Inflation_Clean[[#This Row],[Housing]])</f>
        <v>154.5</v>
      </c>
      <c r="AB259" s="1">
        <v>146.4</v>
      </c>
      <c r="AC259" s="5">
        <f t="shared" si="27"/>
        <v>300.89999999999998</v>
      </c>
      <c r="AD259" s="5">
        <f>AVERAGE(CPI_Inflation_Clean[[#This Row],[Housing Clean]:[Household goods and services]])</f>
        <v>150.44999999999999</v>
      </c>
      <c r="AE259" s="1">
        <v>152.30000000000001</v>
      </c>
      <c r="AF259" s="5">
        <f>AVERAGE(CPI_Inflation_Clean[[#This Row],[Health]])</f>
        <v>152.30000000000001</v>
      </c>
      <c r="AG259" s="1">
        <v>129.9</v>
      </c>
      <c r="AH259" s="5">
        <f>SUM(CPI_Inflation_Clean[[#This Row],[Transport and communication]])</f>
        <v>129.9</v>
      </c>
      <c r="AI259" s="1">
        <v>156.1</v>
      </c>
      <c r="AJ259" s="5">
        <f>SUM(CPI_Inflation_Clean[[#This Row],[Education]])</f>
        <v>156.1</v>
      </c>
      <c r="AK259" s="1">
        <v>171.2</v>
      </c>
      <c r="AL259" s="1">
        <v>145.19999999999999</v>
      </c>
      <c r="AM259" s="5">
        <f t="shared" si="28"/>
        <v>316.39999999999998</v>
      </c>
      <c r="AN259" s="1">
        <v>143.69999999999999</v>
      </c>
      <c r="AO259" s="1">
        <v>143.80000000000001</v>
      </c>
      <c r="AP259" s="5">
        <f t="shared" si="29"/>
        <v>143.75</v>
      </c>
      <c r="AQ259" s="1">
        <v>148.6</v>
      </c>
    </row>
    <row r="260" spans="1:43">
      <c r="A260" s="1" t="s">
        <v>30</v>
      </c>
      <c r="B260" s="1">
        <v>2020</v>
      </c>
      <c r="C260" s="1" t="s">
        <v>36</v>
      </c>
      <c r="D260" s="1" t="str">
        <f t="shared" si="24"/>
        <v>2020 April</v>
      </c>
      <c r="E260" s="1">
        <v>147.19999999999999</v>
      </c>
      <c r="F260" s="1">
        <f t="shared" ref="F260:O265" si="30">AVERAGE(F257:F259)</f>
        <v>167.1</v>
      </c>
      <c r="G260" s="1">
        <v>146.9</v>
      </c>
      <c r="H260" s="1">
        <v>155.6</v>
      </c>
      <c r="I260" s="1">
        <v>137.1</v>
      </c>
      <c r="J260" s="1">
        <v>147.30000000000001</v>
      </c>
      <c r="K260" s="1">
        <v>162.69999999999999</v>
      </c>
      <c r="L260" s="1">
        <v>150.19999999999999</v>
      </c>
      <c r="M260" s="1">
        <v>119.8</v>
      </c>
      <c r="N260" s="1">
        <v>158.69999999999999</v>
      </c>
      <c r="O260" s="1">
        <v>139.19999999999999</v>
      </c>
      <c r="P260" s="4">
        <f>AVERAGE(P257:P259)</f>
        <v>159.56666666666669</v>
      </c>
      <c r="Q260" s="1">
        <v>150.1</v>
      </c>
      <c r="R260" s="5">
        <f t="shared" si="25"/>
        <v>1941.4666666666667</v>
      </c>
      <c r="S260" s="5">
        <f>AVERAGE(CPI_Inflation_Clean[[#This Row],[Cereals and products]:[Food and beverages]])</f>
        <v>149.34358974358975</v>
      </c>
      <c r="T260" s="4">
        <f t="shared" ref="T260:V265" si="31">AVERAGE(T257:T259)</f>
        <v>150.76666666666668</v>
      </c>
      <c r="U260" s="4">
        <f t="shared" si="31"/>
        <v>141.1</v>
      </c>
      <c r="V260" s="4">
        <f t="shared" si="31"/>
        <v>149.30000000000001</v>
      </c>
      <c r="W260" s="5">
        <f t="shared" si="26"/>
        <v>441.16666666666669</v>
      </c>
      <c r="Y260" s="1">
        <v>148.4</v>
      </c>
      <c r="Z260" s="5">
        <f>SUM(CPI_Inflation_Clean[[#This Row],[Fuel and light]])</f>
        <v>148.4</v>
      </c>
      <c r="AA260" s="4">
        <f>IF(CPI_Inflation_Clean[[#This Row],[Housing]]="",X261,CPI_Inflation_Clean[[#This Row],[Housing]])</f>
        <v>155.6</v>
      </c>
      <c r="AB260" s="4">
        <f>AVERAGE(AB257:AB259)</f>
        <v>146.23333333333335</v>
      </c>
      <c r="AC260" s="5">
        <f t="shared" si="27"/>
        <v>301.83333333333337</v>
      </c>
      <c r="AD260" s="5">
        <f>AVERAGE(CPI_Inflation_Clean[[#This Row],[Housing Clean]:[Household goods and services]])</f>
        <v>150.91666666666669</v>
      </c>
      <c r="AE260" s="1">
        <v>154.30000000000001</v>
      </c>
      <c r="AF260" s="5">
        <f>AVERAGE(CPI_Inflation_Clean[[#This Row],[Health]])</f>
        <v>154.30000000000001</v>
      </c>
      <c r="AG260" s="4">
        <f t="shared" ref="AG260:AQ265" si="32">AVERAGE(AG257:AG259)</f>
        <v>130.1</v>
      </c>
      <c r="AH260" s="5">
        <f>SUM(CPI_Inflation_Clean[[#This Row],[Transport and communication]])</f>
        <v>130.1</v>
      </c>
      <c r="AI260" s="4">
        <f t="shared" si="32"/>
        <v>156.6</v>
      </c>
      <c r="AJ260" s="5">
        <f>SUM(CPI_Inflation_Clean[[#This Row],[Education]])</f>
        <v>156.6</v>
      </c>
      <c r="AK260" s="4">
        <f t="shared" si="32"/>
        <v>171.66666666666666</v>
      </c>
      <c r="AL260" s="1">
        <f t="shared" si="32"/>
        <v>145.19999999999999</v>
      </c>
      <c r="AM260" s="5">
        <f t="shared" si="28"/>
        <v>316.86666666666667</v>
      </c>
      <c r="AN260" s="4">
        <f t="shared" si="32"/>
        <v>144.26666666666668</v>
      </c>
      <c r="AO260" s="4">
        <f t="shared" si="32"/>
        <v>143.69999999999999</v>
      </c>
      <c r="AP260" s="5">
        <f t="shared" si="29"/>
        <v>143.98333333333335</v>
      </c>
      <c r="AQ260" s="4">
        <f t="shared" si="32"/>
        <v>148.56666666666669</v>
      </c>
    </row>
    <row r="261" spans="1:43">
      <c r="A261" s="1" t="s">
        <v>32</v>
      </c>
      <c r="B261" s="1">
        <v>2020</v>
      </c>
      <c r="C261" s="1" t="s">
        <v>36</v>
      </c>
      <c r="D261" s="1" t="str">
        <f t="shared" si="24"/>
        <v>2020 April</v>
      </c>
      <c r="E261" s="1">
        <v>151.80000000000001</v>
      </c>
      <c r="F261" s="1">
        <f t="shared" si="30"/>
        <v>167.20000000000002</v>
      </c>
      <c r="G261" s="1">
        <v>151.9</v>
      </c>
      <c r="H261" s="1">
        <v>155.5</v>
      </c>
      <c r="I261" s="1">
        <v>131.6</v>
      </c>
      <c r="J261" s="1">
        <v>152.9</v>
      </c>
      <c r="K261" s="1">
        <v>180</v>
      </c>
      <c r="L261" s="1">
        <v>150.80000000000001</v>
      </c>
      <c r="M261" s="1">
        <v>121.2</v>
      </c>
      <c r="N261" s="1">
        <v>154</v>
      </c>
      <c r="O261" s="1">
        <v>133.5</v>
      </c>
      <c r="P261" s="4">
        <f>AVERAGE(P258:P260)</f>
        <v>159.42222222222222</v>
      </c>
      <c r="Q261" s="1">
        <v>153.5</v>
      </c>
      <c r="R261" s="5">
        <f t="shared" si="25"/>
        <v>1963.3222222222223</v>
      </c>
      <c r="S261" s="5">
        <f>AVERAGE(CPI_Inflation_Clean[[#This Row],[Cereals and products]:[Food and beverages]])</f>
        <v>151.02478632478633</v>
      </c>
      <c r="T261" s="4">
        <f t="shared" si="31"/>
        <v>149.88888888888889</v>
      </c>
      <c r="U261" s="4">
        <f t="shared" si="31"/>
        <v>138.93333333333337</v>
      </c>
      <c r="V261" s="4">
        <f t="shared" si="31"/>
        <v>148.23333333333332</v>
      </c>
      <c r="W261" s="5">
        <f t="shared" si="26"/>
        <v>437.05555555555554</v>
      </c>
      <c r="X261">
        <v>155.6</v>
      </c>
      <c r="Y261" s="1">
        <v>137.1</v>
      </c>
      <c r="Z261" s="5">
        <f>SUM(CPI_Inflation_Clean[[#This Row],[Fuel and light]])</f>
        <v>137.1</v>
      </c>
      <c r="AA261" s="4">
        <f>IF(CPI_Inflation_Clean[[#This Row],[Housing]]="",X262,CPI_Inflation_Clean[[#This Row],[Housing]])</f>
        <v>155.6</v>
      </c>
      <c r="AB261" s="4">
        <f>AVERAGE(AB258:AB260)</f>
        <v>144.47777777777779</v>
      </c>
      <c r="AC261" s="5">
        <f t="shared" si="27"/>
        <v>300.07777777777778</v>
      </c>
      <c r="AD261" s="5">
        <f>AVERAGE(CPI_Inflation_Clean[[#This Row],[Housing Clean]:[Household goods and services]])</f>
        <v>150.03888888888889</v>
      </c>
      <c r="AE261" s="1">
        <v>144.80000000000001</v>
      </c>
      <c r="AF261" s="5">
        <f>AVERAGE(CPI_Inflation_Clean[[#This Row],[Health]])</f>
        <v>144.80000000000001</v>
      </c>
      <c r="AG261" s="4">
        <f>AVERAGE(AG258:AG260)</f>
        <v>128.20000000000002</v>
      </c>
      <c r="AH261" s="5">
        <f>SUM(CPI_Inflation_Clean[[#This Row],[Transport and communication]])</f>
        <v>128.20000000000002</v>
      </c>
      <c r="AI261" s="4">
        <f>AVERAGE(AI258:AI260)</f>
        <v>155.06666666666669</v>
      </c>
      <c r="AJ261" s="5">
        <f>SUM(CPI_Inflation_Clean[[#This Row],[Education]])</f>
        <v>155.06666666666669</v>
      </c>
      <c r="AK261" s="4">
        <f>AVERAGE(AK258:AK260)</f>
        <v>172.05555555555554</v>
      </c>
      <c r="AL261" s="4">
        <f>AVERAGE(AL258:AL260)</f>
        <v>145.23333333333332</v>
      </c>
      <c r="AM261" s="5">
        <f t="shared" si="28"/>
        <v>317.28888888888889</v>
      </c>
      <c r="AN261" s="4">
        <f>AVERAGE(AN258:AN260)</f>
        <v>141.95555555555555</v>
      </c>
      <c r="AO261" s="4">
        <f t="shared" si="32"/>
        <v>142.06666666666666</v>
      </c>
      <c r="AP261" s="5">
        <f t="shared" si="29"/>
        <v>142.01111111111112</v>
      </c>
      <c r="AQ261" s="4">
        <f t="shared" si="32"/>
        <v>148.15555555555557</v>
      </c>
    </row>
    <row r="262" spans="1:43">
      <c r="A262" s="1" t="s">
        <v>33</v>
      </c>
      <c r="B262" s="1">
        <v>2020</v>
      </c>
      <c r="C262" s="1" t="s">
        <v>36</v>
      </c>
      <c r="D262" s="1" t="str">
        <f t="shared" si="24"/>
        <v>2020 April</v>
      </c>
      <c r="E262" s="1">
        <v>148.69999999999999</v>
      </c>
      <c r="F262" s="1">
        <f t="shared" si="30"/>
        <v>167.10000000000002</v>
      </c>
      <c r="G262" s="1">
        <v>148.80000000000001</v>
      </c>
      <c r="H262" s="1">
        <v>155.6</v>
      </c>
      <c r="I262" s="1">
        <v>135.1</v>
      </c>
      <c r="J262" s="1">
        <v>149.9</v>
      </c>
      <c r="K262" s="1">
        <v>168.6</v>
      </c>
      <c r="L262" s="1">
        <v>150.4</v>
      </c>
      <c r="M262" s="1">
        <v>120.3</v>
      </c>
      <c r="N262" s="1">
        <v>157.1</v>
      </c>
      <c r="O262" s="1">
        <v>136.80000000000001</v>
      </c>
      <c r="P262" s="4">
        <f t="shared" ref="P262:Q265" si="33">AVERAGE(P259:P261)</f>
        <v>159.52962962962962</v>
      </c>
      <c r="Q262" s="1">
        <v>151.4</v>
      </c>
      <c r="R262" s="5">
        <f t="shared" si="25"/>
        <v>1949.3296296296296</v>
      </c>
      <c r="S262" s="5">
        <f>AVERAGE(CPI_Inflation_Clean[[#This Row],[Cereals and products]:[Food and beverages]])</f>
        <v>149.94843304843306</v>
      </c>
      <c r="T262" s="4">
        <f t="shared" si="31"/>
        <v>150.61851851851853</v>
      </c>
      <c r="U262" s="4">
        <f t="shared" si="31"/>
        <v>140.64444444444447</v>
      </c>
      <c r="V262" s="4">
        <f t="shared" si="31"/>
        <v>149.11111111111111</v>
      </c>
      <c r="W262" s="5">
        <f t="shared" si="26"/>
        <v>440.37407407407409</v>
      </c>
      <c r="X262">
        <v>155.6</v>
      </c>
      <c r="Y262" s="1">
        <v>144.1</v>
      </c>
      <c r="Z262" s="5">
        <f>SUM(CPI_Inflation_Clean[[#This Row],[Fuel and light]])</f>
        <v>144.1</v>
      </c>
      <c r="AA262" s="4">
        <f>IF(CPI_Inflation_Clean[[#This Row],[Housing]]="",X263,CPI_Inflation_Clean[[#This Row],[Housing]])</f>
        <v>155.6</v>
      </c>
      <c r="AB262" s="4">
        <f t="shared" ref="AB262:AB265" si="34">AVERAGE(AB259:AB261)</f>
        <v>145.7037037037037</v>
      </c>
      <c r="AC262" s="5">
        <f t="shared" si="27"/>
        <v>301.30370370370372</v>
      </c>
      <c r="AD262" s="5">
        <f>AVERAGE(CPI_Inflation_Clean[[#This Row],[Housing Clean]:[Household goods and services]])</f>
        <v>150.65185185185186</v>
      </c>
      <c r="AE262" s="1">
        <v>150.69999999999999</v>
      </c>
      <c r="AF262" s="5">
        <f>AVERAGE(CPI_Inflation_Clean[[#This Row],[Health]])</f>
        <v>150.69999999999999</v>
      </c>
      <c r="AG262" s="4">
        <f t="shared" ref="AG262:AL265" si="35">AVERAGE(AG259:AG261)</f>
        <v>129.4</v>
      </c>
      <c r="AH262" s="5">
        <f>SUM(CPI_Inflation_Clean[[#This Row],[Transport and communication]])</f>
        <v>129.4</v>
      </c>
      <c r="AI262" s="4">
        <f t="shared" si="35"/>
        <v>155.92222222222222</v>
      </c>
      <c r="AJ262" s="5">
        <f>SUM(CPI_Inflation_Clean[[#This Row],[Education]])</f>
        <v>155.92222222222222</v>
      </c>
      <c r="AK262" s="4">
        <f>AVERAGE(AK259:AK261)</f>
        <v>171.64074074074074</v>
      </c>
      <c r="AL262" s="4">
        <f t="shared" si="35"/>
        <v>145.21111111111111</v>
      </c>
      <c r="AM262" s="5">
        <f t="shared" si="28"/>
        <v>316.85185185185185</v>
      </c>
      <c r="AN262" s="4">
        <f>AVERAGE(AN259:AN261)</f>
        <v>143.3074074074074</v>
      </c>
      <c r="AO262" s="4">
        <f t="shared" si="32"/>
        <v>143.1888888888889</v>
      </c>
      <c r="AP262" s="5">
        <f t="shared" si="29"/>
        <v>143.24814814814815</v>
      </c>
      <c r="AQ262" s="4">
        <f t="shared" si="32"/>
        <v>148.44074074074075</v>
      </c>
    </row>
    <row r="263" spans="1:43">
      <c r="A263" s="1" t="s">
        <v>30</v>
      </c>
      <c r="B263" s="1">
        <v>2020</v>
      </c>
      <c r="C263" s="1" t="s">
        <v>37</v>
      </c>
      <c r="D263" s="1" t="str">
        <f t="shared" si="24"/>
        <v>2020 May</v>
      </c>
      <c r="E263" s="4">
        <f>AVERAGE(E260:E262)</f>
        <v>149.23333333333332</v>
      </c>
      <c r="F263" s="4">
        <f t="shared" si="30"/>
        <v>167.13333333333335</v>
      </c>
      <c r="G263" s="1">
        <f t="shared" si="30"/>
        <v>149.20000000000002</v>
      </c>
      <c r="H263" s="4">
        <f t="shared" si="30"/>
        <v>155.56666666666669</v>
      </c>
      <c r="I263" s="1">
        <f t="shared" si="30"/>
        <v>134.6</v>
      </c>
      <c r="J263" s="4">
        <f t="shared" si="30"/>
        <v>150.03333333333333</v>
      </c>
      <c r="K263" s="4">
        <f t="shared" si="30"/>
        <v>170.43333333333331</v>
      </c>
      <c r="L263" s="4">
        <f t="shared" si="30"/>
        <v>150.46666666666667</v>
      </c>
      <c r="M263" s="4">
        <f t="shared" si="30"/>
        <v>120.43333333333334</v>
      </c>
      <c r="N263" s="4">
        <f t="shared" si="30"/>
        <v>156.6</v>
      </c>
      <c r="O263" s="1">
        <f t="shared" si="30"/>
        <v>136.5</v>
      </c>
      <c r="P263" s="4">
        <f t="shared" si="33"/>
        <v>159.50617283950621</v>
      </c>
      <c r="Q263" s="4">
        <f>AVERAGE(Q260:Q262)</f>
        <v>151.66666666666666</v>
      </c>
      <c r="R263" s="5">
        <f t="shared" si="25"/>
        <v>1951.372839506173</v>
      </c>
      <c r="S263" s="5">
        <f>AVERAGE(CPI_Inflation_Clean[[#This Row],[Cereals and products]:[Food and beverages]])</f>
        <v>150.10560303893638</v>
      </c>
      <c r="T263" s="4">
        <f t="shared" si="31"/>
        <v>150.42469135802469</v>
      </c>
      <c r="U263" s="4">
        <f t="shared" si="31"/>
        <v>140.22592592592594</v>
      </c>
      <c r="V263" s="4">
        <f t="shared" si="31"/>
        <v>148.88148148148147</v>
      </c>
      <c r="W263" s="5">
        <f t="shared" si="26"/>
        <v>439.53209876543212</v>
      </c>
      <c r="Y263" s="4">
        <f>AVERAGE(Y260:Y262)</f>
        <v>143.20000000000002</v>
      </c>
      <c r="Z263" s="5">
        <f>SUM(CPI_Inflation_Clean[[#This Row],[Fuel and light]])</f>
        <v>143.20000000000002</v>
      </c>
      <c r="AA263" s="4">
        <f>IF(CPI_Inflation_Clean[[#This Row],[Housing]]="",X264,CPI_Inflation_Clean[[#This Row],[Housing]])</f>
        <v>0</v>
      </c>
      <c r="AB263" s="4">
        <f t="shared" si="34"/>
        <v>145.47160493827161</v>
      </c>
      <c r="AC263" s="5">
        <f t="shared" si="27"/>
        <v>145.47160493827161</v>
      </c>
      <c r="AD263" s="5">
        <f>AVERAGE(CPI_Inflation_Clean[[#This Row],[Housing Clean]:[Household goods and services]])</f>
        <v>72.735802469135805</v>
      </c>
      <c r="AE263" s="4">
        <f>AVERAGE(AE260:AE262)</f>
        <v>149.93333333333334</v>
      </c>
      <c r="AF263" s="5">
        <f>AVERAGE(CPI_Inflation_Clean[[#This Row],[Health]])</f>
        <v>149.93333333333334</v>
      </c>
      <c r="AG263" s="4">
        <f t="shared" si="35"/>
        <v>129.23333333333335</v>
      </c>
      <c r="AH263" s="5">
        <f>SUM(CPI_Inflation_Clean[[#This Row],[Transport and communication]])</f>
        <v>129.23333333333335</v>
      </c>
      <c r="AI263" s="4">
        <f t="shared" si="35"/>
        <v>155.86296296296297</v>
      </c>
      <c r="AJ263" s="5">
        <f>SUM(CPI_Inflation_Clean[[#This Row],[Education]])</f>
        <v>155.86296296296297</v>
      </c>
      <c r="AK263" s="4">
        <f>AVERAGE(AK260:AK262)</f>
        <v>171.78765432098763</v>
      </c>
      <c r="AL263" s="4">
        <f>AVERAGE(AL260:AL262)</f>
        <v>145.21481481481479</v>
      </c>
      <c r="AM263" s="5">
        <f t="shared" si="28"/>
        <v>317.00246913580241</v>
      </c>
      <c r="AN263" s="4">
        <f>AVERAGE(AN260:AN262)</f>
        <v>143.17654320987654</v>
      </c>
      <c r="AO263" s="4">
        <f t="shared" si="32"/>
        <v>142.98518518518517</v>
      </c>
      <c r="AP263" s="5">
        <f t="shared" si="29"/>
        <v>143.08086419753084</v>
      </c>
      <c r="AQ263" s="4">
        <f t="shared" si="32"/>
        <v>148.38765432098768</v>
      </c>
    </row>
    <row r="264" spans="1:43">
      <c r="A264" s="1" t="s">
        <v>32</v>
      </c>
      <c r="B264" s="1">
        <v>2020</v>
      </c>
      <c r="C264" s="1" t="s">
        <v>37</v>
      </c>
      <c r="D264" s="1" t="str">
        <f t="shared" si="24"/>
        <v>2020 May</v>
      </c>
      <c r="E264" s="4">
        <f>AVERAGE(E261:E263)</f>
        <v>149.91111111111113</v>
      </c>
      <c r="F264" s="4">
        <f t="shared" si="30"/>
        <v>167.14444444444447</v>
      </c>
      <c r="G264" s="4">
        <f t="shared" si="30"/>
        <v>149.9666666666667</v>
      </c>
      <c r="H264" s="4">
        <f t="shared" si="30"/>
        <v>155.55555555555557</v>
      </c>
      <c r="I264" s="4">
        <f t="shared" si="30"/>
        <v>133.76666666666665</v>
      </c>
      <c r="J264" s="4">
        <f t="shared" si="30"/>
        <v>150.94444444444446</v>
      </c>
      <c r="K264" s="4">
        <f t="shared" si="30"/>
        <v>173.01111111111109</v>
      </c>
      <c r="L264" s="4">
        <f t="shared" si="30"/>
        <v>150.55555555555557</v>
      </c>
      <c r="M264" s="4">
        <f t="shared" si="30"/>
        <v>120.64444444444445</v>
      </c>
      <c r="N264" s="4">
        <f t="shared" si="30"/>
        <v>155.9</v>
      </c>
      <c r="O264" s="1">
        <f t="shared" si="30"/>
        <v>135.6</v>
      </c>
      <c r="P264" s="4">
        <f t="shared" si="33"/>
        <v>159.48600823045271</v>
      </c>
      <c r="Q264" s="4">
        <f t="shared" si="33"/>
        <v>152.18888888888887</v>
      </c>
      <c r="R264" s="5">
        <f t="shared" si="25"/>
        <v>1954.6748971193417</v>
      </c>
      <c r="S264" s="5">
        <f>AVERAGE(CPI_Inflation_Clean[[#This Row],[Cereals and products]:[Food and beverages]])</f>
        <v>150.3596074707186</v>
      </c>
      <c r="T264" s="4">
        <f t="shared" si="31"/>
        <v>150.31069958847738</v>
      </c>
      <c r="U264" s="4">
        <f t="shared" si="31"/>
        <v>139.9345679012346</v>
      </c>
      <c r="V264" s="4">
        <f t="shared" si="31"/>
        <v>148.74197530864197</v>
      </c>
      <c r="W264" s="5">
        <f t="shared" si="26"/>
        <v>438.98724279835392</v>
      </c>
      <c r="Y264" s="4">
        <f>AVERAGE(Y261:Y263)</f>
        <v>141.46666666666667</v>
      </c>
      <c r="Z264" s="5">
        <f>SUM(CPI_Inflation_Clean[[#This Row],[Fuel and light]])</f>
        <v>141.46666666666667</v>
      </c>
      <c r="AA264" s="4">
        <f>IF(CPI_Inflation_Clean[[#This Row],[Housing]]="",X265,CPI_Inflation_Clean[[#This Row],[Housing]])</f>
        <v>0</v>
      </c>
      <c r="AB264" s="4">
        <f t="shared" si="34"/>
        <v>145.21769547325104</v>
      </c>
      <c r="AC264" s="5">
        <f t="shared" si="27"/>
        <v>145.21769547325104</v>
      </c>
      <c r="AD264" s="5">
        <f>AVERAGE(CPI_Inflation_Clean[[#This Row],[Housing Clean]:[Household goods and services]])</f>
        <v>72.60884773662552</v>
      </c>
      <c r="AE264" s="4">
        <f>AVERAGE(AE261:AE263)</f>
        <v>148.47777777777779</v>
      </c>
      <c r="AF264" s="5">
        <f>AVERAGE(CPI_Inflation_Clean[[#This Row],[Health]])</f>
        <v>148.47777777777779</v>
      </c>
      <c r="AG264" s="4">
        <f t="shared" si="35"/>
        <v>128.94444444444446</v>
      </c>
      <c r="AH264" s="5">
        <f>SUM(CPI_Inflation_Clean[[#This Row],[Transport and communication]])</f>
        <v>128.94444444444446</v>
      </c>
      <c r="AI264" s="4">
        <f t="shared" si="35"/>
        <v>155.61728395061729</v>
      </c>
      <c r="AJ264" s="5">
        <f>SUM(CPI_Inflation_Clean[[#This Row],[Education]])</f>
        <v>155.61728395061729</v>
      </c>
      <c r="AK264" s="4">
        <f>AVERAGE(AK261:AK263)</f>
        <v>171.82798353909462</v>
      </c>
      <c r="AL264" s="4">
        <f t="shared" si="35"/>
        <v>145.21975308641973</v>
      </c>
      <c r="AM264" s="5">
        <f t="shared" si="28"/>
        <v>317.04773662551435</v>
      </c>
      <c r="AN264" s="4">
        <f>AVERAGE(AN261:AN263)</f>
        <v>142.81316872427985</v>
      </c>
      <c r="AO264" s="4">
        <f t="shared" si="32"/>
        <v>142.74691358024691</v>
      </c>
      <c r="AP264" s="5">
        <f t="shared" si="29"/>
        <v>142.78004115226338</v>
      </c>
      <c r="AQ264" s="4">
        <f t="shared" si="32"/>
        <v>148.32798353909467</v>
      </c>
    </row>
    <row r="265" spans="1:43">
      <c r="A265" s="1" t="s">
        <v>33</v>
      </c>
      <c r="B265" s="1">
        <v>2020</v>
      </c>
      <c r="C265" s="1" t="s">
        <v>37</v>
      </c>
      <c r="D265" s="1" t="str">
        <f t="shared" si="24"/>
        <v>2020 May</v>
      </c>
      <c r="E265" s="4">
        <f>AVERAGE(E262:E264)</f>
        <v>149.28148148148148</v>
      </c>
      <c r="F265" s="4">
        <f t="shared" si="30"/>
        <v>167.12592592592594</v>
      </c>
      <c r="G265" s="4">
        <f t="shared" si="30"/>
        <v>149.32222222222222</v>
      </c>
      <c r="H265" s="4">
        <f t="shared" si="30"/>
        <v>155.5740740740741</v>
      </c>
      <c r="I265" s="4">
        <f t="shared" si="30"/>
        <v>134.48888888888888</v>
      </c>
      <c r="J265" s="4">
        <f t="shared" si="30"/>
        <v>150.2925925925926</v>
      </c>
      <c r="K265" s="4">
        <f t="shared" si="30"/>
        <v>170.68148148148146</v>
      </c>
      <c r="L265" s="4">
        <f t="shared" si="30"/>
        <v>150.47407407407408</v>
      </c>
      <c r="M265" s="4">
        <f t="shared" si="30"/>
        <v>120.45925925925927</v>
      </c>
      <c r="N265" s="4">
        <f t="shared" si="30"/>
        <v>156.53333333333333</v>
      </c>
      <c r="O265" s="1">
        <f>AVERAGE(O262:O264)</f>
        <v>136.29999999999998</v>
      </c>
      <c r="P265" s="4">
        <f t="shared" si="33"/>
        <v>159.50727023319618</v>
      </c>
      <c r="Q265" s="4">
        <f t="shared" si="33"/>
        <v>151.75185185185185</v>
      </c>
      <c r="R265" s="5">
        <f t="shared" si="25"/>
        <v>1951.7924554183812</v>
      </c>
      <c r="S265" s="5">
        <f>AVERAGE(CPI_Inflation_Clean[[#This Row],[Cereals and products]:[Food and beverages]])</f>
        <v>150.13788118602932</v>
      </c>
      <c r="T265" s="4">
        <f t="shared" si="31"/>
        <v>150.45130315500685</v>
      </c>
      <c r="U265" s="4">
        <f t="shared" si="31"/>
        <v>140.26831275720167</v>
      </c>
      <c r="V265" s="4">
        <f t="shared" si="31"/>
        <v>148.91152263374485</v>
      </c>
      <c r="W265" s="5">
        <f t="shared" si="26"/>
        <v>439.63113854595338</v>
      </c>
      <c r="Y265" s="4">
        <f>AVERAGE(Y262:Y264)</f>
        <v>142.92222222222222</v>
      </c>
      <c r="Z265" s="5">
        <f>SUM(CPI_Inflation_Clean[[#This Row],[Fuel and light]])</f>
        <v>142.92222222222222</v>
      </c>
      <c r="AA265" s="4">
        <f>IF(CPI_Inflation_Clean[[#This Row],[Housing]]="",X266,CPI_Inflation_Clean[[#This Row],[Housing]])</f>
        <v>0</v>
      </c>
      <c r="AB265" s="4">
        <f t="shared" si="34"/>
        <v>145.46433470507546</v>
      </c>
      <c r="AC265" s="5">
        <f t="shared" si="27"/>
        <v>145.46433470507546</v>
      </c>
      <c r="AD265" s="5">
        <f>AVERAGE(CPI_Inflation_Clean[[#This Row],[Housing Clean]:[Household goods and services]])</f>
        <v>72.732167352537729</v>
      </c>
      <c r="AE265" s="4">
        <f>AVERAGE(AE262:AE264)</f>
        <v>149.7037037037037</v>
      </c>
      <c r="AF265" s="5">
        <f>AVERAGE(CPI_Inflation_Clean[[#This Row],[Health]])</f>
        <v>149.7037037037037</v>
      </c>
      <c r="AG265" s="4">
        <f t="shared" si="35"/>
        <v>129.1925925925926</v>
      </c>
      <c r="AH265" s="5">
        <f>SUM(CPI_Inflation_Clean[[#This Row],[Transport and communication]])</f>
        <v>129.1925925925926</v>
      </c>
      <c r="AI265" s="4">
        <f t="shared" si="35"/>
        <v>155.80082304526749</v>
      </c>
      <c r="AJ265" s="5">
        <f>SUM(CPI_Inflation_Clean[[#This Row],[Education]])</f>
        <v>155.80082304526749</v>
      </c>
      <c r="AK265" s="4">
        <f>AVERAGE(AK262:AK264)</f>
        <v>171.75212620027432</v>
      </c>
      <c r="AL265" s="4">
        <f t="shared" si="35"/>
        <v>145.21522633744851</v>
      </c>
      <c r="AM265" s="5">
        <f t="shared" si="28"/>
        <v>316.96735253772283</v>
      </c>
      <c r="AN265" s="4">
        <f>AVERAGE(AN262:AN264)</f>
        <v>143.09903978052125</v>
      </c>
      <c r="AO265" s="4">
        <f t="shared" si="32"/>
        <v>142.9736625514403</v>
      </c>
      <c r="AP265" s="5">
        <f t="shared" si="29"/>
        <v>143.03635116598076</v>
      </c>
      <c r="AQ265" s="4">
        <f t="shared" si="32"/>
        <v>148.3854595336077</v>
      </c>
    </row>
    <row r="266" spans="1:43">
      <c r="A266" s="1" t="s">
        <v>30</v>
      </c>
      <c r="B266" s="1">
        <v>2020</v>
      </c>
      <c r="C266" s="1" t="s">
        <v>38</v>
      </c>
      <c r="D266" s="1" t="str">
        <f t="shared" si="24"/>
        <v>2020 June</v>
      </c>
      <c r="E266" s="1">
        <v>148.19999999999999</v>
      </c>
      <c r="F266" s="1">
        <v>190.3</v>
      </c>
      <c r="G266" s="1">
        <v>149.4</v>
      </c>
      <c r="H266" s="1">
        <v>153.30000000000001</v>
      </c>
      <c r="I266" s="4">
        <v>138.19999999999999</v>
      </c>
      <c r="J266" s="1">
        <v>143.19999999999999</v>
      </c>
      <c r="K266" s="1">
        <v>148.9</v>
      </c>
      <c r="L266" s="1">
        <v>150.30000000000001</v>
      </c>
      <c r="M266" s="1">
        <v>113.2</v>
      </c>
      <c r="N266" s="1">
        <v>159.80000000000001</v>
      </c>
      <c r="O266" s="1">
        <v>142.1</v>
      </c>
      <c r="P266" s="1">
        <v>161.80000000000001</v>
      </c>
      <c r="Q266" s="1">
        <v>152.30000000000001</v>
      </c>
      <c r="R266" s="5">
        <f t="shared" si="25"/>
        <v>1951</v>
      </c>
      <c r="S266" s="5">
        <f>AVERAGE(CPI_Inflation_Clean[[#This Row],[Cereals and products]:[Food and beverages]])</f>
        <v>150.07692307692307</v>
      </c>
      <c r="T266" s="1">
        <v>154.69999999999999</v>
      </c>
      <c r="U266" s="1">
        <v>150</v>
      </c>
      <c r="V266" s="1">
        <v>154.1</v>
      </c>
      <c r="W266" s="5">
        <f t="shared" si="26"/>
        <v>458.79999999999995</v>
      </c>
      <c r="Y266" s="1">
        <v>144.9</v>
      </c>
      <c r="Z266" s="5">
        <f>SUM(CPI_Inflation_Clean[[#This Row],[Fuel and light]])</f>
        <v>144.9</v>
      </c>
      <c r="AA266" s="1">
        <f>IF(CPI_Inflation_Clean[[#This Row],[Housing]]="",X267,CPI_Inflation_Clean[[#This Row],[Housing]])</f>
        <v>154.69999999999999</v>
      </c>
      <c r="AB266" s="1">
        <v>151.69999999999999</v>
      </c>
      <c r="AC266" s="5">
        <f t="shared" si="27"/>
        <v>306.39999999999998</v>
      </c>
      <c r="AD266" s="5">
        <f>AVERAGE(CPI_Inflation_Clean[[#This Row],[Housing Clean]:[Household goods and services]])</f>
        <v>153.19999999999999</v>
      </c>
      <c r="AE266" s="1">
        <v>158.19999999999999</v>
      </c>
      <c r="AF266" s="5">
        <f>AVERAGE(CPI_Inflation_Clean[[#This Row],[Health]])</f>
        <v>158.19999999999999</v>
      </c>
      <c r="AG266" s="1">
        <v>141.4</v>
      </c>
      <c r="AH266" s="5">
        <f>SUM(CPI_Inflation_Clean[[#This Row],[Transport and communication]])</f>
        <v>141.4</v>
      </c>
      <c r="AI266" s="1">
        <v>161.80000000000001</v>
      </c>
      <c r="AJ266" s="5">
        <f>SUM(CPI_Inflation_Clean[[#This Row],[Education]])</f>
        <v>161.80000000000001</v>
      </c>
      <c r="AK266" s="1">
        <v>182.4</v>
      </c>
      <c r="AL266" s="1">
        <v>151.19999999999999</v>
      </c>
      <c r="AM266" s="5">
        <f t="shared" si="28"/>
        <v>333.6</v>
      </c>
      <c r="AN266" s="1">
        <v>153.19999999999999</v>
      </c>
      <c r="AO266" s="1">
        <v>151.69999999999999</v>
      </c>
      <c r="AP266" s="5">
        <f t="shared" si="29"/>
        <v>152.44999999999999</v>
      </c>
      <c r="AQ266" s="1">
        <v>152.69999999999999</v>
      </c>
    </row>
    <row r="267" spans="1:43">
      <c r="A267" s="1" t="s">
        <v>32</v>
      </c>
      <c r="B267" s="1">
        <v>2020</v>
      </c>
      <c r="C267" s="1" t="s">
        <v>38</v>
      </c>
      <c r="D267" s="1" t="str">
        <f t="shared" si="24"/>
        <v>2020 June</v>
      </c>
      <c r="E267" s="1">
        <v>152.69999999999999</v>
      </c>
      <c r="F267" s="1">
        <v>197</v>
      </c>
      <c r="G267" s="1">
        <v>154.6</v>
      </c>
      <c r="H267" s="1">
        <v>153.4</v>
      </c>
      <c r="I267" s="1">
        <v>132.9</v>
      </c>
      <c r="J267" s="1">
        <v>151.80000000000001</v>
      </c>
      <c r="K267" s="1">
        <v>171.2</v>
      </c>
      <c r="L267" s="1">
        <v>152</v>
      </c>
      <c r="M267" s="1">
        <v>116.3</v>
      </c>
      <c r="N267" s="1">
        <v>158.80000000000001</v>
      </c>
      <c r="O267" s="1">
        <v>135.6</v>
      </c>
      <c r="P267" s="1">
        <v>161.69999999999999</v>
      </c>
      <c r="Q267" s="1">
        <v>157</v>
      </c>
      <c r="R267" s="5">
        <f t="shared" si="25"/>
        <v>1994.9999999999998</v>
      </c>
      <c r="S267" s="5">
        <f>AVERAGE(CPI_Inflation_Clean[[#This Row],[Cereals and products]:[Food and beverages]])</f>
        <v>153.46153846153845</v>
      </c>
      <c r="T267" s="1">
        <v>149.1</v>
      </c>
      <c r="U267" s="1">
        <v>136.6</v>
      </c>
      <c r="V267" s="1">
        <v>147.19999999999999</v>
      </c>
      <c r="W267" s="5">
        <f t="shared" si="26"/>
        <v>432.9</v>
      </c>
      <c r="X267">
        <v>154.69999999999999</v>
      </c>
      <c r="Y267" s="1">
        <v>137.1</v>
      </c>
      <c r="Z267" s="5">
        <f>SUM(CPI_Inflation_Clean[[#This Row],[Fuel and light]])</f>
        <v>137.1</v>
      </c>
      <c r="AA267" s="1">
        <f>IF(CPI_Inflation_Clean[[#This Row],[Housing]]="",X268,CPI_Inflation_Clean[[#This Row],[Housing]])</f>
        <v>154.69999999999999</v>
      </c>
      <c r="AB267" s="1">
        <v>140.4</v>
      </c>
      <c r="AC267" s="5">
        <f t="shared" si="27"/>
        <v>295.10000000000002</v>
      </c>
      <c r="AD267" s="5">
        <f>AVERAGE(CPI_Inflation_Clean[[#This Row],[Housing Clean]:[Household goods and services]])</f>
        <v>147.55000000000001</v>
      </c>
      <c r="AE267" s="1">
        <v>148.1</v>
      </c>
      <c r="AF267" s="5">
        <f>AVERAGE(CPI_Inflation_Clean[[#This Row],[Health]])</f>
        <v>148.1</v>
      </c>
      <c r="AG267" s="1">
        <v>129.30000000000001</v>
      </c>
      <c r="AH267" s="5">
        <f>SUM(CPI_Inflation_Clean[[#This Row],[Transport and communication]])</f>
        <v>129.30000000000001</v>
      </c>
      <c r="AI267" s="1">
        <v>152.5</v>
      </c>
      <c r="AJ267" s="5">
        <f>SUM(CPI_Inflation_Clean[[#This Row],[Education]])</f>
        <v>152.5</v>
      </c>
      <c r="AK267" s="1">
        <v>186.7</v>
      </c>
      <c r="AL267" s="1">
        <v>152.19999999999999</v>
      </c>
      <c r="AM267" s="5">
        <f t="shared" si="28"/>
        <v>338.9</v>
      </c>
      <c r="AN267" s="1">
        <v>144.5</v>
      </c>
      <c r="AO267" s="1">
        <v>142</v>
      </c>
      <c r="AP267" s="5">
        <f t="shared" si="29"/>
        <v>143.25</v>
      </c>
      <c r="AQ267" s="1">
        <v>150.80000000000001</v>
      </c>
    </row>
    <row r="268" spans="1:43">
      <c r="A268" s="1" t="s">
        <v>33</v>
      </c>
      <c r="B268" s="1">
        <v>2020</v>
      </c>
      <c r="C268" s="1" t="s">
        <v>38</v>
      </c>
      <c r="D268" s="1" t="str">
        <f t="shared" si="24"/>
        <v>2020 June</v>
      </c>
      <c r="E268" s="1">
        <v>149.6</v>
      </c>
      <c r="F268" s="1">
        <v>192.7</v>
      </c>
      <c r="G268" s="1">
        <v>151.4</v>
      </c>
      <c r="H268" s="1">
        <v>153.30000000000001</v>
      </c>
      <c r="I268" s="1">
        <v>136.30000000000001</v>
      </c>
      <c r="J268" s="1">
        <v>147.19999999999999</v>
      </c>
      <c r="K268" s="1">
        <v>156.5</v>
      </c>
      <c r="L268" s="1">
        <v>150.9</v>
      </c>
      <c r="M268" s="1">
        <v>114.2</v>
      </c>
      <c r="N268" s="1">
        <v>159.5</v>
      </c>
      <c r="O268" s="1">
        <v>139.4</v>
      </c>
      <c r="P268" s="1">
        <v>161.80000000000001</v>
      </c>
      <c r="Q268" s="1">
        <v>154</v>
      </c>
      <c r="R268" s="5">
        <f t="shared" si="25"/>
        <v>1966.8000000000002</v>
      </c>
      <c r="S268" s="5">
        <f>AVERAGE(CPI_Inflation_Clean[[#This Row],[Cereals and products]:[Food and beverages]])</f>
        <v>151.2923076923077</v>
      </c>
      <c r="T268" s="1">
        <v>152.5</v>
      </c>
      <c r="U268" s="1">
        <v>144.4</v>
      </c>
      <c r="V268" s="1">
        <v>151.4</v>
      </c>
      <c r="W268" s="5">
        <f t="shared" si="26"/>
        <v>448.29999999999995</v>
      </c>
      <c r="X268">
        <v>154.69999999999999</v>
      </c>
      <c r="Y268" s="1">
        <v>141.9</v>
      </c>
      <c r="Z268" s="5">
        <f>SUM(CPI_Inflation_Clean[[#This Row],[Fuel and light]])</f>
        <v>141.9</v>
      </c>
      <c r="AA268" s="1">
        <f>IF(CPI_Inflation_Clean[[#This Row],[Housing]]="",X269,CPI_Inflation_Clean[[#This Row],[Housing]])</f>
        <v>154.69999999999999</v>
      </c>
      <c r="AB268" s="1">
        <v>146.4</v>
      </c>
      <c r="AC268" s="5">
        <f t="shared" si="27"/>
        <v>301.10000000000002</v>
      </c>
      <c r="AD268" s="5">
        <f>AVERAGE(CPI_Inflation_Clean[[#This Row],[Housing Clean]:[Household goods and services]])</f>
        <v>150.55000000000001</v>
      </c>
      <c r="AE268" s="1">
        <v>154.4</v>
      </c>
      <c r="AF268" s="5">
        <f>AVERAGE(CPI_Inflation_Clean[[#This Row],[Health]])</f>
        <v>154.4</v>
      </c>
      <c r="AG268" s="1">
        <v>135</v>
      </c>
      <c r="AH268" s="5">
        <f>SUM(CPI_Inflation_Clean[[#This Row],[Transport and communication]])</f>
        <v>135</v>
      </c>
      <c r="AI268" s="1">
        <v>156.4</v>
      </c>
      <c r="AJ268" s="5">
        <f>SUM(CPI_Inflation_Clean[[#This Row],[Education]])</f>
        <v>156.4</v>
      </c>
      <c r="AK268" s="1">
        <v>183.5</v>
      </c>
      <c r="AL268" s="1">
        <v>151.6</v>
      </c>
      <c r="AM268" s="5">
        <f t="shared" si="28"/>
        <v>335.1</v>
      </c>
      <c r="AN268" s="1">
        <v>148.30000000000001</v>
      </c>
      <c r="AO268" s="1">
        <v>147</v>
      </c>
      <c r="AP268" s="5">
        <f t="shared" si="29"/>
        <v>147.65</v>
      </c>
      <c r="AQ268" s="1">
        <v>151.80000000000001</v>
      </c>
    </row>
    <row r="269" spans="1:43">
      <c r="A269" s="1" t="s">
        <v>30</v>
      </c>
      <c r="B269" s="1">
        <v>2020</v>
      </c>
      <c r="C269" s="1" t="s">
        <v>39</v>
      </c>
      <c r="D269" s="1" t="str">
        <f t="shared" si="24"/>
        <v>2020 July</v>
      </c>
      <c r="E269" s="1">
        <v>148.19999999999999</v>
      </c>
      <c r="F269" s="1">
        <v>190.3</v>
      </c>
      <c r="G269" s="1">
        <v>149.4</v>
      </c>
      <c r="H269" s="1">
        <v>153.30000000000001</v>
      </c>
      <c r="I269" s="1">
        <v>138.19999999999999</v>
      </c>
      <c r="J269" s="1">
        <v>143.19999999999999</v>
      </c>
      <c r="K269" s="1">
        <v>148.9</v>
      </c>
      <c r="L269" s="1">
        <v>150.30000000000001</v>
      </c>
      <c r="M269" s="1">
        <v>113.2</v>
      </c>
      <c r="N269" s="1">
        <v>159.80000000000001</v>
      </c>
      <c r="O269" s="1">
        <v>142.1</v>
      </c>
      <c r="P269" s="1">
        <v>161.80000000000001</v>
      </c>
      <c r="Q269" s="1">
        <v>152.30000000000001</v>
      </c>
      <c r="R269" s="5">
        <f t="shared" si="25"/>
        <v>1951</v>
      </c>
      <c r="S269" s="5">
        <f>AVERAGE(CPI_Inflation_Clean[[#This Row],[Cereals and products]:[Food and beverages]])</f>
        <v>150.07692307692307</v>
      </c>
      <c r="T269" s="1">
        <v>154.69999999999999</v>
      </c>
      <c r="U269" s="1">
        <v>150</v>
      </c>
      <c r="V269" s="1">
        <v>154.1</v>
      </c>
      <c r="W269" s="5">
        <f t="shared" si="26"/>
        <v>458.79999999999995</v>
      </c>
      <c r="Y269" s="1">
        <v>144.9</v>
      </c>
      <c r="Z269" s="5">
        <f>SUM(CPI_Inflation_Clean[[#This Row],[Fuel and light]])</f>
        <v>144.9</v>
      </c>
      <c r="AA269" s="1">
        <f>IF(CPI_Inflation_Clean[[#This Row],[Housing]]="",X270,CPI_Inflation_Clean[[#This Row],[Housing]])</f>
        <v>154.69999999999999</v>
      </c>
      <c r="AB269" s="1">
        <v>151.69999999999999</v>
      </c>
      <c r="AC269" s="5">
        <f t="shared" si="27"/>
        <v>306.39999999999998</v>
      </c>
      <c r="AD269" s="5">
        <f>AVERAGE(CPI_Inflation_Clean[[#This Row],[Housing Clean]:[Household goods and services]])</f>
        <v>153.19999999999999</v>
      </c>
      <c r="AE269" s="1">
        <v>158.19999999999999</v>
      </c>
      <c r="AF269" s="5">
        <f>AVERAGE(CPI_Inflation_Clean[[#This Row],[Health]])</f>
        <v>158.19999999999999</v>
      </c>
      <c r="AG269" s="1">
        <v>141.4</v>
      </c>
      <c r="AH269" s="5">
        <f>SUM(CPI_Inflation_Clean[[#This Row],[Transport and communication]])</f>
        <v>141.4</v>
      </c>
      <c r="AI269" s="1">
        <v>161.80000000000001</v>
      </c>
      <c r="AJ269" s="5">
        <f>SUM(CPI_Inflation_Clean[[#This Row],[Education]])</f>
        <v>161.80000000000001</v>
      </c>
      <c r="AK269" s="1">
        <v>182.4</v>
      </c>
      <c r="AL269" s="1">
        <v>151.19999999999999</v>
      </c>
      <c r="AM269" s="5">
        <f t="shared" si="28"/>
        <v>333.6</v>
      </c>
      <c r="AN269" s="1">
        <v>153.19999999999999</v>
      </c>
      <c r="AO269" s="1">
        <v>151.69999999999999</v>
      </c>
      <c r="AP269" s="5">
        <f t="shared" si="29"/>
        <v>152.44999999999999</v>
      </c>
      <c r="AQ269" s="1">
        <v>152.69999999999999</v>
      </c>
    </row>
    <row r="270" spans="1:43">
      <c r="A270" s="1" t="s">
        <v>32</v>
      </c>
      <c r="B270" s="1">
        <v>2020</v>
      </c>
      <c r="C270" s="1" t="s">
        <v>39</v>
      </c>
      <c r="D270" s="1" t="str">
        <f t="shared" si="24"/>
        <v>2020 July</v>
      </c>
      <c r="E270" s="1">
        <v>152.69999999999999</v>
      </c>
      <c r="F270" s="1">
        <v>197</v>
      </c>
      <c r="G270" s="1">
        <v>154.6</v>
      </c>
      <c r="H270" s="1">
        <v>153.4</v>
      </c>
      <c r="I270" s="1">
        <v>132.9</v>
      </c>
      <c r="J270" s="1">
        <v>151.80000000000001</v>
      </c>
      <c r="K270" s="1">
        <v>171.2</v>
      </c>
      <c r="L270" s="1">
        <v>152</v>
      </c>
      <c r="M270" s="1">
        <v>116.3</v>
      </c>
      <c r="N270" s="1">
        <v>158.80000000000001</v>
      </c>
      <c r="O270" s="1">
        <v>135.6</v>
      </c>
      <c r="P270" s="1">
        <v>161.69999999999999</v>
      </c>
      <c r="Q270" s="1">
        <v>157</v>
      </c>
      <c r="R270" s="5">
        <f t="shared" si="25"/>
        <v>1994.9999999999998</v>
      </c>
      <c r="S270" s="5">
        <f>AVERAGE(CPI_Inflation_Clean[[#This Row],[Cereals and products]:[Food and beverages]])</f>
        <v>153.46153846153845</v>
      </c>
      <c r="T270" s="1">
        <v>149.1</v>
      </c>
      <c r="U270" s="1">
        <v>136.6</v>
      </c>
      <c r="V270" s="1">
        <v>147.19999999999999</v>
      </c>
      <c r="W270" s="5">
        <f t="shared" si="26"/>
        <v>432.9</v>
      </c>
      <c r="X270">
        <v>154.69999999999999</v>
      </c>
      <c r="Y270" s="1">
        <v>137.1</v>
      </c>
      <c r="Z270" s="5">
        <f>SUM(CPI_Inflation_Clean[[#This Row],[Fuel and light]])</f>
        <v>137.1</v>
      </c>
      <c r="AA270" s="1">
        <f>IF(CPI_Inflation_Clean[[#This Row],[Housing]]="",X271,CPI_Inflation_Clean[[#This Row],[Housing]])</f>
        <v>154.69999999999999</v>
      </c>
      <c r="AB270" s="1">
        <v>140.4</v>
      </c>
      <c r="AC270" s="5">
        <f t="shared" si="27"/>
        <v>295.10000000000002</v>
      </c>
      <c r="AD270" s="5">
        <f>AVERAGE(CPI_Inflation_Clean[[#This Row],[Housing Clean]:[Household goods and services]])</f>
        <v>147.55000000000001</v>
      </c>
      <c r="AE270" s="1">
        <v>148.1</v>
      </c>
      <c r="AF270" s="5">
        <f>AVERAGE(CPI_Inflation_Clean[[#This Row],[Health]])</f>
        <v>148.1</v>
      </c>
      <c r="AG270" s="1">
        <v>129.30000000000001</v>
      </c>
      <c r="AH270" s="5">
        <f>SUM(CPI_Inflation_Clean[[#This Row],[Transport and communication]])</f>
        <v>129.30000000000001</v>
      </c>
      <c r="AI270" s="1">
        <v>152.5</v>
      </c>
      <c r="AJ270" s="5">
        <f>SUM(CPI_Inflation_Clean[[#This Row],[Education]])</f>
        <v>152.5</v>
      </c>
      <c r="AK270" s="1">
        <v>186.7</v>
      </c>
      <c r="AL270" s="1">
        <v>152.19999999999999</v>
      </c>
      <c r="AM270" s="5">
        <f t="shared" si="28"/>
        <v>338.9</v>
      </c>
      <c r="AN270" s="1">
        <v>144.5</v>
      </c>
      <c r="AO270" s="1">
        <v>142</v>
      </c>
      <c r="AP270" s="5">
        <f t="shared" si="29"/>
        <v>143.25</v>
      </c>
      <c r="AQ270" s="1">
        <v>150.80000000000001</v>
      </c>
    </row>
    <row r="271" spans="1:43">
      <c r="A271" s="1" t="s">
        <v>33</v>
      </c>
      <c r="B271" s="1">
        <v>2020</v>
      </c>
      <c r="C271" s="1" t="s">
        <v>39</v>
      </c>
      <c r="D271" s="1" t="str">
        <f t="shared" si="24"/>
        <v>2020 July</v>
      </c>
      <c r="E271" s="1">
        <v>149.6</v>
      </c>
      <c r="F271" s="1">
        <v>192.7</v>
      </c>
      <c r="G271" s="1">
        <v>151.4</v>
      </c>
      <c r="H271" s="1">
        <v>153.30000000000001</v>
      </c>
      <c r="I271" s="1">
        <v>136.30000000000001</v>
      </c>
      <c r="J271" s="1">
        <v>147.19999999999999</v>
      </c>
      <c r="K271" s="1">
        <v>156.5</v>
      </c>
      <c r="L271" s="1">
        <v>150.9</v>
      </c>
      <c r="M271" s="1">
        <v>114.2</v>
      </c>
      <c r="N271" s="1">
        <v>159.5</v>
      </c>
      <c r="O271" s="1">
        <v>139.4</v>
      </c>
      <c r="P271" s="1">
        <v>161.80000000000001</v>
      </c>
      <c r="Q271" s="1">
        <v>154</v>
      </c>
      <c r="R271" s="5">
        <f t="shared" si="25"/>
        <v>1966.8000000000002</v>
      </c>
      <c r="S271" s="5">
        <f>AVERAGE(CPI_Inflation_Clean[[#This Row],[Cereals and products]:[Food and beverages]])</f>
        <v>151.2923076923077</v>
      </c>
      <c r="T271" s="1">
        <v>152.5</v>
      </c>
      <c r="U271" s="1">
        <v>144.4</v>
      </c>
      <c r="V271" s="1">
        <v>151.4</v>
      </c>
      <c r="W271" s="5">
        <f t="shared" si="26"/>
        <v>448.29999999999995</v>
      </c>
      <c r="X271">
        <v>154.69999999999999</v>
      </c>
      <c r="Y271" s="1">
        <v>141.9</v>
      </c>
      <c r="Z271" s="5">
        <f>SUM(CPI_Inflation_Clean[[#This Row],[Fuel and light]])</f>
        <v>141.9</v>
      </c>
      <c r="AA271" s="1">
        <f>IF(CPI_Inflation_Clean[[#This Row],[Housing]]="",X272,CPI_Inflation_Clean[[#This Row],[Housing]])</f>
        <v>154.69999999999999</v>
      </c>
      <c r="AB271" s="1">
        <v>146.4</v>
      </c>
      <c r="AC271" s="5">
        <f t="shared" si="27"/>
        <v>301.10000000000002</v>
      </c>
      <c r="AD271" s="5">
        <f>AVERAGE(CPI_Inflation_Clean[[#This Row],[Housing Clean]:[Household goods and services]])</f>
        <v>150.55000000000001</v>
      </c>
      <c r="AE271" s="1">
        <v>154.4</v>
      </c>
      <c r="AF271" s="5">
        <f>AVERAGE(CPI_Inflation_Clean[[#This Row],[Health]])</f>
        <v>154.4</v>
      </c>
      <c r="AG271" s="1">
        <v>135</v>
      </c>
      <c r="AH271" s="5">
        <f>SUM(CPI_Inflation_Clean[[#This Row],[Transport and communication]])</f>
        <v>135</v>
      </c>
      <c r="AI271" s="1">
        <v>156.4</v>
      </c>
      <c r="AJ271" s="5">
        <f>SUM(CPI_Inflation_Clean[[#This Row],[Education]])</f>
        <v>156.4</v>
      </c>
      <c r="AK271" s="1">
        <v>183.5</v>
      </c>
      <c r="AL271" s="1">
        <v>151.6</v>
      </c>
      <c r="AM271" s="5">
        <f t="shared" si="28"/>
        <v>335.1</v>
      </c>
      <c r="AN271" s="1">
        <v>148.30000000000001</v>
      </c>
      <c r="AO271" s="1">
        <v>147</v>
      </c>
      <c r="AP271" s="5">
        <f t="shared" si="29"/>
        <v>147.65</v>
      </c>
      <c r="AQ271" s="1">
        <v>151.80000000000001</v>
      </c>
    </row>
    <row r="272" spans="1:43">
      <c r="A272" s="1" t="s">
        <v>30</v>
      </c>
      <c r="B272" s="1">
        <v>2020</v>
      </c>
      <c r="C272" s="1" t="s">
        <v>40</v>
      </c>
      <c r="D272" s="1" t="str">
        <f t="shared" si="24"/>
        <v>2020 August</v>
      </c>
      <c r="E272" s="1">
        <v>147.6</v>
      </c>
      <c r="F272" s="1">
        <v>187.2</v>
      </c>
      <c r="G272" s="1">
        <v>148.4</v>
      </c>
      <c r="H272" s="1">
        <v>153.30000000000001</v>
      </c>
      <c r="I272" s="1">
        <v>139.80000000000001</v>
      </c>
      <c r="J272" s="1">
        <v>146.9</v>
      </c>
      <c r="K272" s="1">
        <v>171</v>
      </c>
      <c r="L272" s="1">
        <v>149.9</v>
      </c>
      <c r="M272" s="1">
        <v>114.2</v>
      </c>
      <c r="N272" s="1">
        <v>160</v>
      </c>
      <c r="O272" s="1">
        <v>143.5</v>
      </c>
      <c r="P272" s="1">
        <v>161.5</v>
      </c>
      <c r="Q272" s="1">
        <v>155.30000000000001</v>
      </c>
      <c r="R272" s="5">
        <f t="shared" si="25"/>
        <v>1978.6</v>
      </c>
      <c r="S272" s="5">
        <f>AVERAGE(CPI_Inflation_Clean[[#This Row],[Cereals and products]:[Food and beverages]])</f>
        <v>152.19999999999999</v>
      </c>
      <c r="T272" s="1">
        <v>155.1</v>
      </c>
      <c r="U272" s="1">
        <v>149.30000000000001</v>
      </c>
      <c r="V272" s="1">
        <v>154.30000000000001</v>
      </c>
      <c r="W272" s="5">
        <f t="shared" si="26"/>
        <v>458.7</v>
      </c>
      <c r="Y272" s="1">
        <v>145.80000000000001</v>
      </c>
      <c r="Z272" s="5">
        <f>SUM(CPI_Inflation_Clean[[#This Row],[Fuel and light]])</f>
        <v>145.80000000000001</v>
      </c>
      <c r="AA272" s="1">
        <f>IF(CPI_Inflation_Clean[[#This Row],[Housing]]="",X273,CPI_Inflation_Clean[[#This Row],[Housing]])</f>
        <v>155.5</v>
      </c>
      <c r="AB272" s="1">
        <v>151.9</v>
      </c>
      <c r="AC272" s="5">
        <f t="shared" si="27"/>
        <v>307.39999999999998</v>
      </c>
      <c r="AD272" s="5">
        <f>AVERAGE(CPI_Inflation_Clean[[#This Row],[Housing Clean]:[Household goods and services]])</f>
        <v>153.69999999999999</v>
      </c>
      <c r="AE272" s="1">
        <v>158.80000000000001</v>
      </c>
      <c r="AF272" s="5">
        <f>AVERAGE(CPI_Inflation_Clean[[#This Row],[Health]])</f>
        <v>158.80000000000001</v>
      </c>
      <c r="AG272" s="1">
        <v>143.6</v>
      </c>
      <c r="AH272" s="5">
        <f>SUM(CPI_Inflation_Clean[[#This Row],[Transport and communication]])</f>
        <v>143.6</v>
      </c>
      <c r="AI272" s="1">
        <v>162.69999999999999</v>
      </c>
      <c r="AJ272" s="5">
        <f>SUM(CPI_Inflation_Clean[[#This Row],[Education]])</f>
        <v>162.69999999999999</v>
      </c>
      <c r="AK272" s="1">
        <v>180.9</v>
      </c>
      <c r="AL272" s="1">
        <v>153.6</v>
      </c>
      <c r="AM272" s="5">
        <f t="shared" si="28"/>
        <v>334.5</v>
      </c>
      <c r="AN272" s="1">
        <v>152.19999999999999</v>
      </c>
      <c r="AO272" s="1">
        <v>153</v>
      </c>
      <c r="AP272" s="5">
        <f t="shared" si="29"/>
        <v>152.6</v>
      </c>
      <c r="AQ272" s="1">
        <v>154.69999999999999</v>
      </c>
    </row>
    <row r="273" spans="1:43">
      <c r="A273" s="1" t="s">
        <v>32</v>
      </c>
      <c r="B273" s="1">
        <v>2020</v>
      </c>
      <c r="C273" s="1" t="s">
        <v>40</v>
      </c>
      <c r="D273" s="1" t="str">
        <f t="shared" si="24"/>
        <v>2020 August</v>
      </c>
      <c r="E273" s="1">
        <v>151.6</v>
      </c>
      <c r="F273" s="1">
        <v>197.8</v>
      </c>
      <c r="G273" s="1">
        <v>154.5</v>
      </c>
      <c r="H273" s="1">
        <v>153.4</v>
      </c>
      <c r="I273" s="1">
        <v>133.4</v>
      </c>
      <c r="J273" s="1">
        <v>154.5</v>
      </c>
      <c r="K273" s="1">
        <v>191.9</v>
      </c>
      <c r="L273" s="1">
        <v>151.30000000000001</v>
      </c>
      <c r="M273" s="1">
        <v>116.8</v>
      </c>
      <c r="N273" s="1">
        <v>160</v>
      </c>
      <c r="O273" s="1">
        <v>136.5</v>
      </c>
      <c r="P273" s="1">
        <v>163.30000000000001</v>
      </c>
      <c r="Q273" s="1">
        <v>159.9</v>
      </c>
      <c r="R273" s="5">
        <f t="shared" si="25"/>
        <v>2024.8999999999999</v>
      </c>
      <c r="S273" s="5">
        <f>AVERAGE(CPI_Inflation_Clean[[#This Row],[Cereals and products]:[Food and beverages]])</f>
        <v>155.76153846153846</v>
      </c>
      <c r="T273" s="1">
        <v>150</v>
      </c>
      <c r="U273" s="1">
        <v>135.19999999999999</v>
      </c>
      <c r="V273" s="1">
        <v>147.80000000000001</v>
      </c>
      <c r="W273" s="5">
        <f t="shared" si="26"/>
        <v>433</v>
      </c>
      <c r="X273">
        <v>155.5</v>
      </c>
      <c r="Y273" s="1">
        <v>138.30000000000001</v>
      </c>
      <c r="Z273" s="5">
        <f>SUM(CPI_Inflation_Clean[[#This Row],[Fuel and light]])</f>
        <v>138.30000000000001</v>
      </c>
      <c r="AA273" s="1">
        <f>IF(CPI_Inflation_Clean[[#This Row],[Housing]]="",X274,CPI_Inflation_Clean[[#This Row],[Housing]])</f>
        <v>155.5</v>
      </c>
      <c r="AB273" s="1">
        <v>144.5</v>
      </c>
      <c r="AC273" s="5">
        <f t="shared" si="27"/>
        <v>300</v>
      </c>
      <c r="AD273" s="5">
        <f>AVERAGE(CPI_Inflation_Clean[[#This Row],[Housing Clean]:[Household goods and services]])</f>
        <v>150</v>
      </c>
      <c r="AE273" s="1">
        <v>148.69999999999999</v>
      </c>
      <c r="AF273" s="5">
        <f>AVERAGE(CPI_Inflation_Clean[[#This Row],[Health]])</f>
        <v>148.69999999999999</v>
      </c>
      <c r="AG273" s="1">
        <v>133.9</v>
      </c>
      <c r="AH273" s="5">
        <f>SUM(CPI_Inflation_Clean[[#This Row],[Transport and communication]])</f>
        <v>133.9</v>
      </c>
      <c r="AI273" s="1">
        <v>155.5</v>
      </c>
      <c r="AJ273" s="5">
        <f>SUM(CPI_Inflation_Clean[[#This Row],[Education]])</f>
        <v>155.5</v>
      </c>
      <c r="AK273" s="1">
        <v>187.2</v>
      </c>
      <c r="AL273" s="1">
        <v>155.19999999999999</v>
      </c>
      <c r="AM273" s="5">
        <f t="shared" si="28"/>
        <v>342.4</v>
      </c>
      <c r="AN273" s="1">
        <v>141.19999999999999</v>
      </c>
      <c r="AO273" s="1">
        <v>144.80000000000001</v>
      </c>
      <c r="AP273" s="5">
        <f t="shared" si="29"/>
        <v>143</v>
      </c>
      <c r="AQ273" s="1">
        <v>152.9</v>
      </c>
    </row>
    <row r="274" spans="1:43">
      <c r="A274" s="1" t="s">
        <v>33</v>
      </c>
      <c r="B274" s="1">
        <v>2020</v>
      </c>
      <c r="C274" s="1" t="s">
        <v>40</v>
      </c>
      <c r="D274" s="1" t="str">
        <f t="shared" si="24"/>
        <v>2020 August</v>
      </c>
      <c r="E274" s="1">
        <v>148.9</v>
      </c>
      <c r="F274" s="1">
        <v>190.9</v>
      </c>
      <c r="G274" s="1">
        <v>150.80000000000001</v>
      </c>
      <c r="H274" s="1">
        <v>153.30000000000001</v>
      </c>
      <c r="I274" s="1">
        <v>137.4</v>
      </c>
      <c r="J274" s="1">
        <v>150.4</v>
      </c>
      <c r="K274" s="1">
        <v>178.1</v>
      </c>
      <c r="L274" s="1">
        <v>150.4</v>
      </c>
      <c r="M274" s="1">
        <v>115.1</v>
      </c>
      <c r="N274" s="1">
        <v>160</v>
      </c>
      <c r="O274" s="1">
        <v>140.6</v>
      </c>
      <c r="P274" s="1">
        <v>162.30000000000001</v>
      </c>
      <c r="Q274" s="1">
        <v>157</v>
      </c>
      <c r="R274" s="5">
        <f t="shared" si="25"/>
        <v>1995.1999999999998</v>
      </c>
      <c r="S274" s="5">
        <f>AVERAGE(CPI_Inflation_Clean[[#This Row],[Cereals and products]:[Food and beverages]])</f>
        <v>153.47692307692307</v>
      </c>
      <c r="T274" s="1">
        <v>153.1</v>
      </c>
      <c r="U274" s="1">
        <v>143.4</v>
      </c>
      <c r="V274" s="1">
        <v>151.69999999999999</v>
      </c>
      <c r="W274" s="5">
        <f t="shared" si="26"/>
        <v>448.2</v>
      </c>
      <c r="X274">
        <v>155.5</v>
      </c>
      <c r="Y274" s="1">
        <v>143</v>
      </c>
      <c r="Z274" s="5">
        <f>SUM(CPI_Inflation_Clean[[#This Row],[Fuel and light]])</f>
        <v>143</v>
      </c>
      <c r="AA274" s="1">
        <f>IF(CPI_Inflation_Clean[[#This Row],[Housing]]="",X275,CPI_Inflation_Clean[[#This Row],[Housing]])</f>
        <v>155.5</v>
      </c>
      <c r="AB274" s="1">
        <v>148.4</v>
      </c>
      <c r="AC274" s="5">
        <f t="shared" si="27"/>
        <v>303.89999999999998</v>
      </c>
      <c r="AD274" s="5">
        <f>AVERAGE(CPI_Inflation_Clean[[#This Row],[Housing Clean]:[Household goods and services]])</f>
        <v>151.94999999999999</v>
      </c>
      <c r="AE274" s="1">
        <v>155</v>
      </c>
      <c r="AF274" s="5">
        <f>AVERAGE(CPI_Inflation_Clean[[#This Row],[Health]])</f>
        <v>155</v>
      </c>
      <c r="AG274" s="1">
        <v>138.5</v>
      </c>
      <c r="AH274" s="5">
        <f>SUM(CPI_Inflation_Clean[[#This Row],[Transport and communication]])</f>
        <v>138.5</v>
      </c>
      <c r="AI274" s="1">
        <v>158.5</v>
      </c>
      <c r="AJ274" s="5">
        <f>SUM(CPI_Inflation_Clean[[#This Row],[Education]])</f>
        <v>158.5</v>
      </c>
      <c r="AK274" s="1">
        <v>182.6</v>
      </c>
      <c r="AL274" s="1">
        <v>154.30000000000001</v>
      </c>
      <c r="AM274" s="5">
        <f t="shared" si="28"/>
        <v>336.9</v>
      </c>
      <c r="AN274" s="1">
        <v>146</v>
      </c>
      <c r="AO274" s="1">
        <v>149</v>
      </c>
      <c r="AP274" s="5">
        <f t="shared" si="29"/>
        <v>147.5</v>
      </c>
      <c r="AQ274" s="1">
        <v>153.9</v>
      </c>
    </row>
    <row r="275" spans="1:43">
      <c r="A275" s="1" t="s">
        <v>30</v>
      </c>
      <c r="B275" s="1">
        <v>2020</v>
      </c>
      <c r="C275" s="1" t="s">
        <v>41</v>
      </c>
      <c r="D275" s="1" t="str">
        <f t="shared" si="24"/>
        <v>2020 September</v>
      </c>
      <c r="E275" s="1">
        <v>146.9</v>
      </c>
      <c r="F275" s="1">
        <v>183.9</v>
      </c>
      <c r="G275" s="1">
        <v>149.5</v>
      </c>
      <c r="H275" s="1">
        <v>153.4</v>
      </c>
      <c r="I275" s="1">
        <v>140.4</v>
      </c>
      <c r="J275" s="1">
        <v>147</v>
      </c>
      <c r="K275" s="1">
        <v>178.8</v>
      </c>
      <c r="L275" s="1">
        <v>149.30000000000001</v>
      </c>
      <c r="M275" s="1">
        <v>115.1</v>
      </c>
      <c r="N275" s="1">
        <v>160</v>
      </c>
      <c r="O275" s="1">
        <v>145.4</v>
      </c>
      <c r="P275" s="1">
        <v>161.6</v>
      </c>
      <c r="Q275" s="1">
        <v>156.1</v>
      </c>
      <c r="R275" s="5">
        <f t="shared" si="25"/>
        <v>1987.3999999999999</v>
      </c>
      <c r="S275" s="5">
        <f>AVERAGE(CPI_Inflation_Clean[[#This Row],[Cereals and products]:[Food and beverages]])</f>
        <v>152.87692307692308</v>
      </c>
      <c r="T275" s="1">
        <v>155.4</v>
      </c>
      <c r="U275" s="1">
        <v>149.9</v>
      </c>
      <c r="V275" s="1">
        <v>154.6</v>
      </c>
      <c r="W275" s="5">
        <f t="shared" si="26"/>
        <v>459.9</v>
      </c>
      <c r="Y275" s="1">
        <v>146.4</v>
      </c>
      <c r="Z275" s="5">
        <f>SUM(CPI_Inflation_Clean[[#This Row],[Fuel and light]])</f>
        <v>146.4</v>
      </c>
      <c r="AA275" s="1">
        <f>IF(CPI_Inflation_Clean[[#This Row],[Housing]]="",X276,CPI_Inflation_Clean[[#This Row],[Housing]])</f>
        <v>156.30000000000001</v>
      </c>
      <c r="AB275" s="1">
        <v>151.6</v>
      </c>
      <c r="AC275" s="5">
        <f t="shared" si="27"/>
        <v>307.89999999999998</v>
      </c>
      <c r="AD275" s="5">
        <f>AVERAGE(CPI_Inflation_Clean[[#This Row],[Housing Clean]:[Household goods and services]])</f>
        <v>153.94999999999999</v>
      </c>
      <c r="AE275" s="1">
        <v>159.1</v>
      </c>
      <c r="AF275" s="5">
        <f>AVERAGE(CPI_Inflation_Clean[[#This Row],[Health]])</f>
        <v>159.1</v>
      </c>
      <c r="AG275" s="1">
        <v>144.6</v>
      </c>
      <c r="AH275" s="5">
        <f>SUM(CPI_Inflation_Clean[[#This Row],[Transport and communication]])</f>
        <v>144.6</v>
      </c>
      <c r="AI275" s="1">
        <v>161.1</v>
      </c>
      <c r="AJ275" s="5">
        <f>SUM(CPI_Inflation_Clean[[#This Row],[Education]])</f>
        <v>161.1</v>
      </c>
      <c r="AK275" s="1">
        <v>182.9</v>
      </c>
      <c r="AL275" s="1">
        <v>157.4</v>
      </c>
      <c r="AM275" s="5">
        <f t="shared" si="28"/>
        <v>340.3</v>
      </c>
      <c r="AN275" s="1">
        <v>152.80000000000001</v>
      </c>
      <c r="AO275" s="1">
        <v>153.69999999999999</v>
      </c>
      <c r="AP275" s="5">
        <f t="shared" si="29"/>
        <v>153.25</v>
      </c>
      <c r="AQ275" s="1">
        <v>155.4</v>
      </c>
    </row>
    <row r="276" spans="1:43">
      <c r="A276" s="1" t="s">
        <v>32</v>
      </c>
      <c r="B276" s="1">
        <v>2020</v>
      </c>
      <c r="C276" s="1" t="s">
        <v>41</v>
      </c>
      <c r="D276" s="1" t="str">
        <f t="shared" si="24"/>
        <v>2020 September</v>
      </c>
      <c r="E276" s="1">
        <v>151.5</v>
      </c>
      <c r="F276" s="1">
        <v>193.1</v>
      </c>
      <c r="G276" s="1">
        <v>157.30000000000001</v>
      </c>
      <c r="H276" s="1">
        <v>153.9</v>
      </c>
      <c r="I276" s="1">
        <v>134.4</v>
      </c>
      <c r="J276" s="1">
        <v>155.4</v>
      </c>
      <c r="K276" s="1">
        <v>202</v>
      </c>
      <c r="L276" s="1">
        <v>150.80000000000001</v>
      </c>
      <c r="M276" s="1">
        <v>118.9</v>
      </c>
      <c r="N276" s="1">
        <v>160.9</v>
      </c>
      <c r="O276" s="1">
        <v>137.69999999999999</v>
      </c>
      <c r="P276" s="1">
        <v>164.4</v>
      </c>
      <c r="Q276" s="1">
        <v>161.30000000000001</v>
      </c>
      <c r="R276" s="5">
        <f t="shared" si="25"/>
        <v>2041.6000000000001</v>
      </c>
      <c r="S276" s="5">
        <f>AVERAGE(CPI_Inflation_Clean[[#This Row],[Cereals and products]:[Food and beverages]])</f>
        <v>157.04615384615386</v>
      </c>
      <c r="T276" s="1">
        <v>150.19999999999999</v>
      </c>
      <c r="U276" s="1">
        <v>136.30000000000001</v>
      </c>
      <c r="V276" s="1">
        <v>148.1</v>
      </c>
      <c r="W276" s="5">
        <f t="shared" si="26"/>
        <v>434.6</v>
      </c>
      <c r="X276">
        <v>156.30000000000001</v>
      </c>
      <c r="Y276" s="1">
        <v>137.19999999999999</v>
      </c>
      <c r="Z276" s="5">
        <f>SUM(CPI_Inflation_Clean[[#This Row],[Fuel and light]])</f>
        <v>137.19999999999999</v>
      </c>
      <c r="AA276" s="1">
        <f>IF(CPI_Inflation_Clean[[#This Row],[Housing]]="",X277,CPI_Inflation_Clean[[#This Row],[Housing]])</f>
        <v>156.30000000000001</v>
      </c>
      <c r="AB276" s="1">
        <v>145.4</v>
      </c>
      <c r="AC276" s="5">
        <f t="shared" si="27"/>
        <v>301.70000000000005</v>
      </c>
      <c r="AD276" s="5">
        <f>AVERAGE(CPI_Inflation_Clean[[#This Row],[Housing Clean]:[Household goods and services]])</f>
        <v>150.85000000000002</v>
      </c>
      <c r="AE276" s="1">
        <v>150</v>
      </c>
      <c r="AF276" s="5">
        <f>AVERAGE(CPI_Inflation_Clean[[#This Row],[Health]])</f>
        <v>150</v>
      </c>
      <c r="AG276" s="1">
        <v>135.1</v>
      </c>
      <c r="AH276" s="5">
        <f>SUM(CPI_Inflation_Clean[[#This Row],[Transport and communication]])</f>
        <v>135.1</v>
      </c>
      <c r="AI276" s="1">
        <v>154.9</v>
      </c>
      <c r="AJ276" s="5">
        <f>SUM(CPI_Inflation_Clean[[#This Row],[Education]])</f>
        <v>154.9</v>
      </c>
      <c r="AK276" s="1">
        <v>188.7</v>
      </c>
      <c r="AL276" s="1">
        <v>159.80000000000001</v>
      </c>
      <c r="AM276" s="5">
        <f t="shared" si="28"/>
        <v>348.5</v>
      </c>
      <c r="AN276" s="1">
        <v>141.80000000000001</v>
      </c>
      <c r="AO276" s="1">
        <v>146</v>
      </c>
      <c r="AP276" s="5">
        <f t="shared" si="29"/>
        <v>143.9</v>
      </c>
      <c r="AQ276" s="1">
        <v>154</v>
      </c>
    </row>
    <row r="277" spans="1:43">
      <c r="A277" s="1" t="s">
        <v>33</v>
      </c>
      <c r="B277" s="1">
        <v>2020</v>
      </c>
      <c r="C277" s="1" t="s">
        <v>41</v>
      </c>
      <c r="D277" s="1" t="str">
        <f t="shared" si="24"/>
        <v>2020 September</v>
      </c>
      <c r="E277" s="1">
        <v>148.4</v>
      </c>
      <c r="F277" s="1">
        <v>187.1</v>
      </c>
      <c r="G277" s="1">
        <v>152.5</v>
      </c>
      <c r="H277" s="1">
        <v>153.6</v>
      </c>
      <c r="I277" s="1">
        <v>138.19999999999999</v>
      </c>
      <c r="J277" s="1">
        <v>150.9</v>
      </c>
      <c r="K277" s="1">
        <v>186.7</v>
      </c>
      <c r="L277" s="1">
        <v>149.80000000000001</v>
      </c>
      <c r="M277" s="1">
        <v>116.4</v>
      </c>
      <c r="N277" s="1">
        <v>160.30000000000001</v>
      </c>
      <c r="O277" s="1">
        <v>142.19999999999999</v>
      </c>
      <c r="P277" s="1">
        <v>162.9</v>
      </c>
      <c r="Q277" s="1">
        <v>158</v>
      </c>
      <c r="R277" s="5">
        <f t="shared" si="25"/>
        <v>2007</v>
      </c>
      <c r="S277" s="5">
        <f>AVERAGE(CPI_Inflation_Clean[[#This Row],[Cereals and products]:[Food and beverages]])</f>
        <v>154.38461538461539</v>
      </c>
      <c r="T277" s="1">
        <v>153.4</v>
      </c>
      <c r="U277" s="1">
        <v>144.30000000000001</v>
      </c>
      <c r="V277" s="1">
        <v>152</v>
      </c>
      <c r="W277" s="5">
        <f t="shared" si="26"/>
        <v>449.70000000000005</v>
      </c>
      <c r="X277">
        <v>156.30000000000001</v>
      </c>
      <c r="Y277" s="1">
        <v>142.9</v>
      </c>
      <c r="Z277" s="5">
        <f>SUM(CPI_Inflation_Clean[[#This Row],[Fuel and light]])</f>
        <v>142.9</v>
      </c>
      <c r="AA277" s="1">
        <f>IF(CPI_Inflation_Clean[[#This Row],[Housing]]="",X278,CPI_Inflation_Clean[[#This Row],[Housing]])</f>
        <v>156.30000000000001</v>
      </c>
      <c r="AB277" s="1">
        <v>148.69999999999999</v>
      </c>
      <c r="AC277" s="5">
        <f t="shared" si="27"/>
        <v>305</v>
      </c>
      <c r="AD277" s="5">
        <f>AVERAGE(CPI_Inflation_Clean[[#This Row],[Housing Clean]:[Household goods and services]])</f>
        <v>152.5</v>
      </c>
      <c r="AE277" s="1">
        <v>155.6</v>
      </c>
      <c r="AF277" s="5">
        <f>AVERAGE(CPI_Inflation_Clean[[#This Row],[Health]])</f>
        <v>155.6</v>
      </c>
      <c r="AG277" s="1">
        <v>139.6</v>
      </c>
      <c r="AH277" s="5">
        <f>SUM(CPI_Inflation_Clean[[#This Row],[Transport and communication]])</f>
        <v>139.6</v>
      </c>
      <c r="AI277" s="1">
        <v>157.5</v>
      </c>
      <c r="AJ277" s="5">
        <f>SUM(CPI_Inflation_Clean[[#This Row],[Education]])</f>
        <v>157.5</v>
      </c>
      <c r="AK277" s="1">
        <v>184.4</v>
      </c>
      <c r="AL277" s="1">
        <v>158.4</v>
      </c>
      <c r="AM277" s="5">
        <f t="shared" si="28"/>
        <v>342.8</v>
      </c>
      <c r="AN277" s="1">
        <v>146.6</v>
      </c>
      <c r="AO277" s="1">
        <v>150</v>
      </c>
      <c r="AP277" s="5">
        <f t="shared" si="29"/>
        <v>148.30000000000001</v>
      </c>
      <c r="AQ277" s="1">
        <v>154.69999999999999</v>
      </c>
    </row>
    <row r="278" spans="1:43">
      <c r="A278" s="1" t="s">
        <v>30</v>
      </c>
      <c r="B278" s="1">
        <v>2020</v>
      </c>
      <c r="C278" s="1" t="s">
        <v>42</v>
      </c>
      <c r="D278" s="1" t="str">
        <f t="shared" si="24"/>
        <v>2020 October</v>
      </c>
      <c r="E278" s="1">
        <v>146</v>
      </c>
      <c r="F278" s="1">
        <v>186.3</v>
      </c>
      <c r="G278" s="1">
        <v>159.19999999999999</v>
      </c>
      <c r="H278" s="1">
        <v>153.6</v>
      </c>
      <c r="I278" s="1">
        <v>142.6</v>
      </c>
      <c r="J278" s="1">
        <v>147.19999999999999</v>
      </c>
      <c r="K278" s="1">
        <v>200.6</v>
      </c>
      <c r="L278" s="1">
        <v>150.30000000000001</v>
      </c>
      <c r="M278" s="1">
        <v>115.3</v>
      </c>
      <c r="N278" s="1">
        <v>160.9</v>
      </c>
      <c r="O278" s="1">
        <v>147.4</v>
      </c>
      <c r="P278" s="1">
        <v>161.9</v>
      </c>
      <c r="Q278" s="1">
        <v>159.6</v>
      </c>
      <c r="R278" s="5">
        <f t="shared" si="25"/>
        <v>2030.9</v>
      </c>
      <c r="S278" s="5">
        <f>AVERAGE(CPI_Inflation_Clean[[#This Row],[Cereals and products]:[Food and beverages]])</f>
        <v>156.22307692307692</v>
      </c>
      <c r="T278" s="1">
        <v>155.69999999999999</v>
      </c>
      <c r="U278" s="1">
        <v>150.6</v>
      </c>
      <c r="V278" s="1">
        <v>155</v>
      </c>
      <c r="W278" s="5">
        <f t="shared" si="26"/>
        <v>461.29999999999995</v>
      </c>
      <c r="Y278" s="1">
        <v>146.80000000000001</v>
      </c>
      <c r="Z278" s="5">
        <f>SUM(CPI_Inflation_Clean[[#This Row],[Fuel and light]])</f>
        <v>146.80000000000001</v>
      </c>
      <c r="AA278" s="1">
        <f>IF(CPI_Inflation_Clean[[#This Row],[Housing]]="",X279,CPI_Inflation_Clean[[#This Row],[Housing]])</f>
        <v>156.5</v>
      </c>
      <c r="AB278" s="1">
        <v>152</v>
      </c>
      <c r="AC278" s="5">
        <f t="shared" si="27"/>
        <v>308.5</v>
      </c>
      <c r="AD278" s="5">
        <f>AVERAGE(CPI_Inflation_Clean[[#This Row],[Housing Clean]:[Household goods and services]])</f>
        <v>154.25</v>
      </c>
      <c r="AE278" s="1">
        <v>159.5</v>
      </c>
      <c r="AF278" s="5">
        <f>AVERAGE(CPI_Inflation_Clean[[#This Row],[Health]])</f>
        <v>159.5</v>
      </c>
      <c r="AG278" s="1">
        <v>146.4</v>
      </c>
      <c r="AH278" s="5">
        <f>SUM(CPI_Inflation_Clean[[#This Row],[Transport and communication]])</f>
        <v>146.4</v>
      </c>
      <c r="AI278" s="1">
        <v>162.5</v>
      </c>
      <c r="AJ278" s="5">
        <f>SUM(CPI_Inflation_Clean[[#This Row],[Education]])</f>
        <v>162.5</v>
      </c>
      <c r="AK278" s="1">
        <v>182.7</v>
      </c>
      <c r="AL278" s="1">
        <v>156.19999999999999</v>
      </c>
      <c r="AM278" s="5">
        <f t="shared" si="28"/>
        <v>338.9</v>
      </c>
      <c r="AN278" s="1">
        <v>152.4</v>
      </c>
      <c r="AO278" s="1">
        <v>154.30000000000001</v>
      </c>
      <c r="AP278" s="5">
        <f t="shared" si="29"/>
        <v>153.35000000000002</v>
      </c>
      <c r="AQ278" s="1">
        <v>157.5</v>
      </c>
    </row>
    <row r="279" spans="1:43">
      <c r="A279" s="1" t="s">
        <v>32</v>
      </c>
      <c r="B279" s="1">
        <v>2020</v>
      </c>
      <c r="C279" s="1" t="s">
        <v>42</v>
      </c>
      <c r="D279" s="1" t="str">
        <f t="shared" si="24"/>
        <v>2020 October</v>
      </c>
      <c r="E279" s="1">
        <v>150.6</v>
      </c>
      <c r="F279" s="1">
        <v>193.7</v>
      </c>
      <c r="G279" s="1">
        <v>164.8</v>
      </c>
      <c r="H279" s="1">
        <v>153.69999999999999</v>
      </c>
      <c r="I279" s="1">
        <v>135.69999999999999</v>
      </c>
      <c r="J279" s="1">
        <v>155.69999999999999</v>
      </c>
      <c r="K279" s="1">
        <v>226</v>
      </c>
      <c r="L279" s="1">
        <v>152.19999999999999</v>
      </c>
      <c r="M279" s="1">
        <v>118.1</v>
      </c>
      <c r="N279" s="1">
        <v>161.30000000000001</v>
      </c>
      <c r="O279" s="1">
        <v>139.19999999999999</v>
      </c>
      <c r="P279" s="1">
        <v>164.8</v>
      </c>
      <c r="Q279" s="1">
        <v>164.4</v>
      </c>
      <c r="R279" s="5">
        <f t="shared" si="25"/>
        <v>2080.1999999999998</v>
      </c>
      <c r="S279" s="5">
        <f>AVERAGE(CPI_Inflation_Clean[[#This Row],[Cereals and products]:[Food and beverages]])</f>
        <v>160.01538461538459</v>
      </c>
      <c r="T279" s="1">
        <v>150.5</v>
      </c>
      <c r="U279" s="1">
        <v>136.1</v>
      </c>
      <c r="V279" s="1">
        <v>148.30000000000001</v>
      </c>
      <c r="W279" s="5">
        <f t="shared" si="26"/>
        <v>434.90000000000003</v>
      </c>
      <c r="X279">
        <v>156.5</v>
      </c>
      <c r="Y279" s="1">
        <v>137.1</v>
      </c>
      <c r="Z279" s="5">
        <f>SUM(CPI_Inflation_Clean[[#This Row],[Fuel and light]])</f>
        <v>137.1</v>
      </c>
      <c r="AA279" s="1">
        <f>IF(CPI_Inflation_Clean[[#This Row],[Housing]]="",X280,CPI_Inflation_Clean[[#This Row],[Housing]])</f>
        <v>156.5</v>
      </c>
      <c r="AB279" s="1">
        <v>145.1</v>
      </c>
      <c r="AC279" s="5">
        <f t="shared" si="27"/>
        <v>301.60000000000002</v>
      </c>
      <c r="AD279" s="5">
        <f>AVERAGE(CPI_Inflation_Clean[[#This Row],[Housing Clean]:[Household goods and services]])</f>
        <v>150.80000000000001</v>
      </c>
      <c r="AE279" s="1">
        <v>151</v>
      </c>
      <c r="AF279" s="5">
        <f>AVERAGE(CPI_Inflation_Clean[[#This Row],[Health]])</f>
        <v>151</v>
      </c>
      <c r="AG279" s="1">
        <v>135.4</v>
      </c>
      <c r="AH279" s="5">
        <f>SUM(CPI_Inflation_Clean[[#This Row],[Transport and communication]])</f>
        <v>135.4</v>
      </c>
      <c r="AI279" s="1">
        <v>155.69999999999999</v>
      </c>
      <c r="AJ279" s="5">
        <f>SUM(CPI_Inflation_Clean[[#This Row],[Education]])</f>
        <v>155.69999999999999</v>
      </c>
      <c r="AK279" s="1">
        <v>188.7</v>
      </c>
      <c r="AL279" s="1">
        <v>158.1</v>
      </c>
      <c r="AM279" s="5">
        <f t="shared" si="28"/>
        <v>346.79999999999995</v>
      </c>
      <c r="AN279" s="1">
        <v>142</v>
      </c>
      <c r="AO279" s="1">
        <v>146.19999999999999</v>
      </c>
      <c r="AP279" s="5">
        <f t="shared" si="29"/>
        <v>144.1</v>
      </c>
      <c r="AQ279" s="1">
        <v>155.19999999999999</v>
      </c>
    </row>
    <row r="280" spans="1:43">
      <c r="A280" s="1" t="s">
        <v>33</v>
      </c>
      <c r="B280" s="1">
        <v>2020</v>
      </c>
      <c r="C280" s="1" t="s">
        <v>42</v>
      </c>
      <c r="D280" s="1" t="str">
        <f t="shared" si="24"/>
        <v>2020 October</v>
      </c>
      <c r="E280" s="1">
        <v>147.5</v>
      </c>
      <c r="F280" s="1">
        <v>188.9</v>
      </c>
      <c r="G280" s="1">
        <v>161.4</v>
      </c>
      <c r="H280" s="1">
        <v>153.6</v>
      </c>
      <c r="I280" s="1">
        <v>140.1</v>
      </c>
      <c r="J280" s="1">
        <v>151.19999999999999</v>
      </c>
      <c r="K280" s="1">
        <v>209.2</v>
      </c>
      <c r="L280" s="1">
        <v>150.9</v>
      </c>
      <c r="M280" s="1">
        <v>116.2</v>
      </c>
      <c r="N280" s="1">
        <v>161</v>
      </c>
      <c r="O280" s="1">
        <v>144</v>
      </c>
      <c r="P280" s="1">
        <v>163.19999999999999</v>
      </c>
      <c r="Q280" s="1">
        <v>161.4</v>
      </c>
      <c r="R280" s="5">
        <f t="shared" si="25"/>
        <v>2048.6000000000004</v>
      </c>
      <c r="S280" s="5">
        <f>AVERAGE(CPI_Inflation_Clean[[#This Row],[Cereals and products]:[Food and beverages]])</f>
        <v>157.5846153846154</v>
      </c>
      <c r="T280" s="1">
        <v>153.69999999999999</v>
      </c>
      <c r="U280" s="1">
        <v>144.6</v>
      </c>
      <c r="V280" s="1">
        <v>152.30000000000001</v>
      </c>
      <c r="W280" s="5">
        <f t="shared" si="26"/>
        <v>450.59999999999997</v>
      </c>
      <c r="X280">
        <v>156.5</v>
      </c>
      <c r="Y280" s="1">
        <v>143.1</v>
      </c>
      <c r="Z280" s="5">
        <f>SUM(CPI_Inflation_Clean[[#This Row],[Fuel and light]])</f>
        <v>143.1</v>
      </c>
      <c r="AA280" s="1">
        <f>IF(CPI_Inflation_Clean[[#This Row],[Housing]]="",X281,CPI_Inflation_Clean[[#This Row],[Housing]])</f>
        <v>156.5</v>
      </c>
      <c r="AB280" s="1">
        <v>148.69999999999999</v>
      </c>
      <c r="AC280" s="5">
        <f t="shared" si="27"/>
        <v>305.2</v>
      </c>
      <c r="AD280" s="5">
        <f>AVERAGE(CPI_Inflation_Clean[[#This Row],[Housing Clean]:[Household goods and services]])</f>
        <v>152.6</v>
      </c>
      <c r="AE280" s="1">
        <v>156.30000000000001</v>
      </c>
      <c r="AF280" s="5">
        <f>AVERAGE(CPI_Inflation_Clean[[#This Row],[Health]])</f>
        <v>156.30000000000001</v>
      </c>
      <c r="AG280" s="1">
        <v>140.6</v>
      </c>
      <c r="AH280" s="5">
        <f>SUM(CPI_Inflation_Clean[[#This Row],[Transport and communication]])</f>
        <v>140.6</v>
      </c>
      <c r="AI280" s="1">
        <v>158.5</v>
      </c>
      <c r="AJ280" s="5">
        <f>SUM(CPI_Inflation_Clean[[#This Row],[Education]])</f>
        <v>158.5</v>
      </c>
      <c r="AK280" s="1">
        <v>184.3</v>
      </c>
      <c r="AL280" s="1">
        <v>157</v>
      </c>
      <c r="AM280" s="5">
        <f t="shared" si="28"/>
        <v>341.3</v>
      </c>
      <c r="AN280" s="1">
        <v>146.5</v>
      </c>
      <c r="AO280" s="1">
        <v>150.4</v>
      </c>
      <c r="AP280" s="5">
        <f t="shared" si="29"/>
        <v>148.44999999999999</v>
      </c>
      <c r="AQ280" s="1">
        <v>156.4</v>
      </c>
    </row>
    <row r="281" spans="1:43">
      <c r="A281" s="1" t="s">
        <v>30</v>
      </c>
      <c r="B281" s="1">
        <v>2020</v>
      </c>
      <c r="C281" s="1" t="s">
        <v>44</v>
      </c>
      <c r="D281" s="1" t="str">
        <f t="shared" si="24"/>
        <v>2020 November</v>
      </c>
      <c r="E281" s="1">
        <v>145.4</v>
      </c>
      <c r="F281" s="1">
        <v>188.6</v>
      </c>
      <c r="G281" s="1">
        <v>171.6</v>
      </c>
      <c r="H281" s="1">
        <v>153.80000000000001</v>
      </c>
      <c r="I281" s="1">
        <v>145.4</v>
      </c>
      <c r="J281" s="1">
        <v>146.5</v>
      </c>
      <c r="K281" s="1">
        <v>222.2</v>
      </c>
      <c r="L281" s="1">
        <v>155.9</v>
      </c>
      <c r="M281" s="1">
        <v>114.9</v>
      </c>
      <c r="N281" s="1">
        <v>162</v>
      </c>
      <c r="O281" s="1">
        <v>150</v>
      </c>
      <c r="P281" s="1">
        <v>162.69999999999999</v>
      </c>
      <c r="Q281" s="1">
        <v>163.4</v>
      </c>
      <c r="R281" s="5">
        <f t="shared" si="25"/>
        <v>2082.4</v>
      </c>
      <c r="S281" s="5">
        <f>AVERAGE(CPI_Inflation_Clean[[#This Row],[Cereals and products]:[Food and beverages]])</f>
        <v>160.1846153846154</v>
      </c>
      <c r="T281" s="1">
        <v>156.30000000000001</v>
      </c>
      <c r="U281" s="1">
        <v>151</v>
      </c>
      <c r="V281" s="1">
        <v>155.5</v>
      </c>
      <c r="W281" s="5">
        <f t="shared" si="26"/>
        <v>462.8</v>
      </c>
      <c r="Y281" s="1">
        <v>147.5</v>
      </c>
      <c r="Z281" s="5">
        <f>SUM(CPI_Inflation_Clean[[#This Row],[Fuel and light]])</f>
        <v>147.5</v>
      </c>
      <c r="AA281" s="1">
        <f>IF(CPI_Inflation_Clean[[#This Row],[Housing]]="",X282,CPI_Inflation_Clean[[#This Row],[Housing]])</f>
        <v>158</v>
      </c>
      <c r="AB281" s="1">
        <v>152.80000000000001</v>
      </c>
      <c r="AC281" s="5">
        <f t="shared" si="27"/>
        <v>310.8</v>
      </c>
      <c r="AD281" s="5">
        <f>AVERAGE(CPI_Inflation_Clean[[#This Row],[Housing Clean]:[Household goods and services]])</f>
        <v>155.4</v>
      </c>
      <c r="AE281" s="1">
        <v>160.4</v>
      </c>
      <c r="AF281" s="5">
        <f>AVERAGE(CPI_Inflation_Clean[[#This Row],[Health]])</f>
        <v>160.4</v>
      </c>
      <c r="AG281" s="1">
        <v>146.1</v>
      </c>
      <c r="AH281" s="5">
        <f>SUM(CPI_Inflation_Clean[[#This Row],[Transport and communication]])</f>
        <v>146.1</v>
      </c>
      <c r="AI281" s="1">
        <v>161.6</v>
      </c>
      <c r="AJ281" s="5">
        <f>SUM(CPI_Inflation_Clean[[#This Row],[Education]])</f>
        <v>161.6</v>
      </c>
      <c r="AK281" s="1">
        <v>183.4</v>
      </c>
      <c r="AL281" s="1">
        <v>156.19999999999999</v>
      </c>
      <c r="AM281" s="5">
        <f t="shared" si="28"/>
        <v>339.6</v>
      </c>
      <c r="AN281" s="1">
        <v>153.6</v>
      </c>
      <c r="AO281" s="1">
        <v>154.5</v>
      </c>
      <c r="AP281" s="5">
        <f t="shared" si="29"/>
        <v>154.05000000000001</v>
      </c>
      <c r="AQ281" s="1">
        <v>159.80000000000001</v>
      </c>
    </row>
    <row r="282" spans="1:43">
      <c r="A282" s="1" t="s">
        <v>32</v>
      </c>
      <c r="B282" s="1">
        <v>2020</v>
      </c>
      <c r="C282" s="1" t="s">
        <v>44</v>
      </c>
      <c r="D282" s="1" t="str">
        <f t="shared" si="24"/>
        <v>2020 November</v>
      </c>
      <c r="E282" s="1">
        <v>149.69999999999999</v>
      </c>
      <c r="F282" s="1">
        <v>195.5</v>
      </c>
      <c r="G282" s="1">
        <v>176.9</v>
      </c>
      <c r="H282" s="1">
        <v>153.9</v>
      </c>
      <c r="I282" s="1">
        <v>138</v>
      </c>
      <c r="J282" s="1">
        <v>150.5</v>
      </c>
      <c r="K282" s="1">
        <v>245.3</v>
      </c>
      <c r="L282" s="1">
        <v>158.69999999999999</v>
      </c>
      <c r="M282" s="1">
        <v>117.2</v>
      </c>
      <c r="N282" s="1">
        <v>161.4</v>
      </c>
      <c r="O282" s="1">
        <v>141.5</v>
      </c>
      <c r="P282" s="1">
        <v>165.1</v>
      </c>
      <c r="Q282" s="1">
        <v>167</v>
      </c>
      <c r="R282" s="5">
        <f t="shared" si="25"/>
        <v>2120.6999999999998</v>
      </c>
      <c r="S282" s="5">
        <f>AVERAGE(CPI_Inflation_Clean[[#This Row],[Cereals and products]:[Food and beverages]])</f>
        <v>163.1307692307692</v>
      </c>
      <c r="T282" s="1">
        <v>151.1</v>
      </c>
      <c r="U282" s="1">
        <v>136.4</v>
      </c>
      <c r="V282" s="1">
        <v>148.80000000000001</v>
      </c>
      <c r="W282" s="5">
        <f t="shared" si="26"/>
        <v>436.3</v>
      </c>
      <c r="X282">
        <v>158</v>
      </c>
      <c r="Y282" s="1">
        <v>137.30000000000001</v>
      </c>
      <c r="Z282" s="5">
        <f>SUM(CPI_Inflation_Clean[[#This Row],[Fuel and light]])</f>
        <v>137.30000000000001</v>
      </c>
      <c r="AA282" s="1">
        <f>IF(CPI_Inflation_Clean[[#This Row],[Housing]]="",X283,CPI_Inflation_Clean[[#This Row],[Housing]])</f>
        <v>158</v>
      </c>
      <c r="AB282" s="1">
        <v>145.1</v>
      </c>
      <c r="AC282" s="5">
        <f t="shared" si="27"/>
        <v>303.10000000000002</v>
      </c>
      <c r="AD282" s="5">
        <f>AVERAGE(CPI_Inflation_Clean[[#This Row],[Housing Clean]:[Household goods and services]])</f>
        <v>151.55000000000001</v>
      </c>
      <c r="AE282" s="1">
        <v>152</v>
      </c>
      <c r="AF282" s="5">
        <f>AVERAGE(CPI_Inflation_Clean[[#This Row],[Health]])</f>
        <v>152</v>
      </c>
      <c r="AG282" s="1">
        <v>135.19999999999999</v>
      </c>
      <c r="AH282" s="5">
        <f>SUM(CPI_Inflation_Clean[[#This Row],[Transport and communication]])</f>
        <v>135.19999999999999</v>
      </c>
      <c r="AI282" s="1">
        <v>156.4</v>
      </c>
      <c r="AJ282" s="5">
        <f>SUM(CPI_Inflation_Clean[[#This Row],[Education]])</f>
        <v>156.4</v>
      </c>
      <c r="AK282" s="1">
        <v>188.8</v>
      </c>
      <c r="AL282" s="1">
        <v>157.9</v>
      </c>
      <c r="AM282" s="5">
        <f t="shared" si="28"/>
        <v>346.70000000000005</v>
      </c>
      <c r="AN282" s="1">
        <v>144.4</v>
      </c>
      <c r="AO282" s="1">
        <v>146.6</v>
      </c>
      <c r="AP282" s="5">
        <f t="shared" si="29"/>
        <v>145.5</v>
      </c>
      <c r="AQ282" s="1">
        <v>156.69999999999999</v>
      </c>
    </row>
    <row r="283" spans="1:43">
      <c r="A283" s="1" t="s">
        <v>33</v>
      </c>
      <c r="B283" s="1">
        <v>2020</v>
      </c>
      <c r="C283" s="1" t="s">
        <v>44</v>
      </c>
      <c r="D283" s="1" t="str">
        <f t="shared" si="24"/>
        <v>2020 November</v>
      </c>
      <c r="E283" s="1">
        <v>146.80000000000001</v>
      </c>
      <c r="F283" s="1">
        <v>191</v>
      </c>
      <c r="G283" s="1">
        <v>173.6</v>
      </c>
      <c r="H283" s="1">
        <v>153.80000000000001</v>
      </c>
      <c r="I283" s="1">
        <v>142.69999999999999</v>
      </c>
      <c r="J283" s="1">
        <v>148.4</v>
      </c>
      <c r="K283" s="1">
        <v>230</v>
      </c>
      <c r="L283" s="1">
        <v>156.80000000000001</v>
      </c>
      <c r="M283" s="1">
        <v>115.7</v>
      </c>
      <c r="N283" s="1">
        <v>161.80000000000001</v>
      </c>
      <c r="O283" s="1">
        <v>146.5</v>
      </c>
      <c r="P283" s="1">
        <v>163.80000000000001</v>
      </c>
      <c r="Q283" s="1">
        <v>164.7</v>
      </c>
      <c r="R283" s="5">
        <f t="shared" si="25"/>
        <v>2095.6</v>
      </c>
      <c r="S283" s="5">
        <f>AVERAGE(CPI_Inflation_Clean[[#This Row],[Cereals and products]:[Food and beverages]])</f>
        <v>161.19999999999999</v>
      </c>
      <c r="T283" s="1">
        <v>154.30000000000001</v>
      </c>
      <c r="U283" s="1">
        <v>144.9</v>
      </c>
      <c r="V283" s="1">
        <v>152.80000000000001</v>
      </c>
      <c r="W283" s="5">
        <f t="shared" si="26"/>
        <v>452.00000000000006</v>
      </c>
      <c r="X283">
        <v>158</v>
      </c>
      <c r="Y283" s="1">
        <v>143.6</v>
      </c>
      <c r="Z283" s="5">
        <f>SUM(CPI_Inflation_Clean[[#This Row],[Fuel and light]])</f>
        <v>143.6</v>
      </c>
      <c r="AA283" s="1">
        <f>IF(CPI_Inflation_Clean[[#This Row],[Housing]]="",X284,CPI_Inflation_Clean[[#This Row],[Housing]])</f>
        <v>158</v>
      </c>
      <c r="AB283" s="1">
        <v>149.19999999999999</v>
      </c>
      <c r="AC283" s="5">
        <f t="shared" si="27"/>
        <v>307.2</v>
      </c>
      <c r="AD283" s="5">
        <f>AVERAGE(CPI_Inflation_Clean[[#This Row],[Housing Clean]:[Household goods and services]])</f>
        <v>153.6</v>
      </c>
      <c r="AE283" s="1">
        <v>157.19999999999999</v>
      </c>
      <c r="AF283" s="5">
        <f>AVERAGE(CPI_Inflation_Clean[[#This Row],[Health]])</f>
        <v>157.19999999999999</v>
      </c>
      <c r="AG283" s="1">
        <v>140.4</v>
      </c>
      <c r="AH283" s="5">
        <f>SUM(CPI_Inflation_Clean[[#This Row],[Transport and communication]])</f>
        <v>140.4</v>
      </c>
      <c r="AI283" s="1">
        <v>158.6</v>
      </c>
      <c r="AJ283" s="5">
        <f>SUM(CPI_Inflation_Clean[[#This Row],[Education]])</f>
        <v>158.6</v>
      </c>
      <c r="AK283" s="1">
        <v>184.8</v>
      </c>
      <c r="AL283" s="1">
        <v>156.9</v>
      </c>
      <c r="AM283" s="5">
        <f t="shared" si="28"/>
        <v>341.70000000000005</v>
      </c>
      <c r="AN283" s="1">
        <v>148.4</v>
      </c>
      <c r="AO283" s="1">
        <v>150.69999999999999</v>
      </c>
      <c r="AP283" s="5">
        <f t="shared" si="29"/>
        <v>149.55000000000001</v>
      </c>
      <c r="AQ283" s="1">
        <v>158.4</v>
      </c>
    </row>
    <row r="284" spans="1:43">
      <c r="A284" s="1" t="s">
        <v>30</v>
      </c>
      <c r="B284" s="1">
        <v>2020</v>
      </c>
      <c r="C284" s="1" t="s">
        <v>45</v>
      </c>
      <c r="D284" s="1" t="str">
        <f t="shared" si="24"/>
        <v>2020 December</v>
      </c>
      <c r="E284" s="1">
        <v>144.6</v>
      </c>
      <c r="F284" s="1">
        <v>188.5</v>
      </c>
      <c r="G284" s="1">
        <v>173.4</v>
      </c>
      <c r="H284" s="1">
        <v>154</v>
      </c>
      <c r="I284" s="1">
        <v>150</v>
      </c>
      <c r="J284" s="1">
        <v>145.9</v>
      </c>
      <c r="K284" s="1">
        <v>225.2</v>
      </c>
      <c r="L284" s="1">
        <v>159.5</v>
      </c>
      <c r="M284" s="1">
        <v>114.4</v>
      </c>
      <c r="N284" s="1">
        <v>163.5</v>
      </c>
      <c r="O284" s="1">
        <v>153.4</v>
      </c>
      <c r="P284" s="1">
        <v>163.6</v>
      </c>
      <c r="Q284" s="1">
        <v>164.5</v>
      </c>
      <c r="R284" s="5">
        <f t="shared" si="25"/>
        <v>2100.5</v>
      </c>
      <c r="S284" s="5">
        <f>AVERAGE(CPI_Inflation_Clean[[#This Row],[Cereals and products]:[Food and beverages]])</f>
        <v>161.57692307692307</v>
      </c>
      <c r="T284" s="1">
        <v>157</v>
      </c>
      <c r="U284" s="1">
        <v>151.6</v>
      </c>
      <c r="V284" s="1">
        <v>156.30000000000001</v>
      </c>
      <c r="W284" s="5">
        <f t="shared" si="26"/>
        <v>464.90000000000003</v>
      </c>
      <c r="Y284" s="1">
        <v>148.69999999999999</v>
      </c>
      <c r="Z284" s="5">
        <f>SUM(CPI_Inflation_Clean[[#This Row],[Fuel and light]])</f>
        <v>148.69999999999999</v>
      </c>
      <c r="AA284" s="1">
        <f>IF(CPI_Inflation_Clean[[#This Row],[Housing]]="",X285,CPI_Inflation_Clean[[#This Row],[Housing]])</f>
        <v>158.4</v>
      </c>
      <c r="AB284" s="1">
        <v>153.4</v>
      </c>
      <c r="AC284" s="5">
        <f t="shared" si="27"/>
        <v>311.8</v>
      </c>
      <c r="AD284" s="5">
        <f>AVERAGE(CPI_Inflation_Clean[[#This Row],[Housing Clean]:[Household goods and services]])</f>
        <v>155.9</v>
      </c>
      <c r="AE284" s="1">
        <v>161.6</v>
      </c>
      <c r="AF284" s="5">
        <f>AVERAGE(CPI_Inflation_Clean[[#This Row],[Health]])</f>
        <v>161.6</v>
      </c>
      <c r="AG284" s="1">
        <v>146.4</v>
      </c>
      <c r="AH284" s="5">
        <f>SUM(CPI_Inflation_Clean[[#This Row],[Transport and communication]])</f>
        <v>146.4</v>
      </c>
      <c r="AI284" s="1">
        <v>162.9</v>
      </c>
      <c r="AJ284" s="5">
        <f>SUM(CPI_Inflation_Clean[[#This Row],[Education]])</f>
        <v>162.9</v>
      </c>
      <c r="AK284" s="1">
        <v>183.6</v>
      </c>
      <c r="AL284" s="1">
        <v>156.6</v>
      </c>
      <c r="AM284" s="5">
        <f t="shared" si="28"/>
        <v>340.2</v>
      </c>
      <c r="AN284" s="1">
        <v>153.9</v>
      </c>
      <c r="AO284" s="1">
        <v>155.19999999999999</v>
      </c>
      <c r="AP284" s="5">
        <f t="shared" si="29"/>
        <v>154.55000000000001</v>
      </c>
      <c r="AQ284" s="1">
        <v>160.69999999999999</v>
      </c>
    </row>
    <row r="285" spans="1:43">
      <c r="A285" s="1" t="s">
        <v>32</v>
      </c>
      <c r="B285" s="1">
        <v>2020</v>
      </c>
      <c r="C285" s="1" t="s">
        <v>45</v>
      </c>
      <c r="D285" s="1" t="str">
        <f t="shared" si="24"/>
        <v>2020 December</v>
      </c>
      <c r="E285" s="1">
        <v>149</v>
      </c>
      <c r="F285" s="1">
        <v>195.7</v>
      </c>
      <c r="G285" s="1">
        <v>178.3</v>
      </c>
      <c r="H285" s="1">
        <v>154.19999999999999</v>
      </c>
      <c r="I285" s="1">
        <v>140.69999999999999</v>
      </c>
      <c r="J285" s="1">
        <v>149.69999999999999</v>
      </c>
      <c r="K285" s="1">
        <v>240.9</v>
      </c>
      <c r="L285" s="1">
        <v>161.5</v>
      </c>
      <c r="M285" s="1">
        <v>117.1</v>
      </c>
      <c r="N285" s="1">
        <v>161.9</v>
      </c>
      <c r="O285" s="1">
        <v>143.30000000000001</v>
      </c>
      <c r="P285" s="1">
        <v>166.1</v>
      </c>
      <c r="Q285" s="1">
        <v>167</v>
      </c>
      <c r="R285" s="5">
        <f t="shared" si="25"/>
        <v>2125.4</v>
      </c>
      <c r="S285" s="5">
        <f>AVERAGE(CPI_Inflation_Clean[[#This Row],[Cereals and products]:[Food and beverages]])</f>
        <v>163.49230769230769</v>
      </c>
      <c r="T285" s="1">
        <v>151.9</v>
      </c>
      <c r="U285" s="1">
        <v>136.69999999999999</v>
      </c>
      <c r="V285" s="1">
        <v>149.6</v>
      </c>
      <c r="W285" s="5">
        <f t="shared" si="26"/>
        <v>438.20000000000005</v>
      </c>
      <c r="X285">
        <v>158.4</v>
      </c>
      <c r="Y285" s="1">
        <v>137.9</v>
      </c>
      <c r="Z285" s="5">
        <f>SUM(CPI_Inflation_Clean[[#This Row],[Fuel and light]])</f>
        <v>137.9</v>
      </c>
      <c r="AA285" s="1">
        <f>IF(CPI_Inflation_Clean[[#This Row],[Housing]]="",X286,CPI_Inflation_Clean[[#This Row],[Housing]])</f>
        <v>158.4</v>
      </c>
      <c r="AB285" s="1">
        <v>145.5</v>
      </c>
      <c r="AC285" s="5">
        <f t="shared" si="27"/>
        <v>303.89999999999998</v>
      </c>
      <c r="AD285" s="5">
        <f>AVERAGE(CPI_Inflation_Clean[[#This Row],[Housing Clean]:[Household goods and services]])</f>
        <v>151.94999999999999</v>
      </c>
      <c r="AE285" s="1">
        <v>152.9</v>
      </c>
      <c r="AF285" s="5">
        <f>AVERAGE(CPI_Inflation_Clean[[#This Row],[Health]])</f>
        <v>152.9</v>
      </c>
      <c r="AG285" s="1">
        <v>135.5</v>
      </c>
      <c r="AH285" s="5">
        <f>SUM(CPI_Inflation_Clean[[#This Row],[Transport and communication]])</f>
        <v>135.5</v>
      </c>
      <c r="AI285" s="1">
        <v>156.9</v>
      </c>
      <c r="AJ285" s="5">
        <f>SUM(CPI_Inflation_Clean[[#This Row],[Education]])</f>
        <v>156.9</v>
      </c>
      <c r="AK285" s="1">
        <v>190.2</v>
      </c>
      <c r="AL285" s="1">
        <v>157.9</v>
      </c>
      <c r="AM285" s="5">
        <f t="shared" si="28"/>
        <v>348.1</v>
      </c>
      <c r="AN285" s="1">
        <v>144.30000000000001</v>
      </c>
      <c r="AO285" s="1">
        <v>146.9</v>
      </c>
      <c r="AP285" s="5">
        <f t="shared" si="29"/>
        <v>145.60000000000002</v>
      </c>
      <c r="AQ285" s="1">
        <v>156.9</v>
      </c>
    </row>
    <row r="286" spans="1:43">
      <c r="A286" s="1" t="s">
        <v>33</v>
      </c>
      <c r="B286" s="1">
        <v>2020</v>
      </c>
      <c r="C286" s="1" t="s">
        <v>45</v>
      </c>
      <c r="D286" s="1" t="str">
        <f t="shared" si="24"/>
        <v>2020 December</v>
      </c>
      <c r="E286" s="1">
        <v>146</v>
      </c>
      <c r="F286" s="1">
        <v>191</v>
      </c>
      <c r="G286" s="1">
        <v>175.3</v>
      </c>
      <c r="H286" s="1">
        <v>154.1</v>
      </c>
      <c r="I286" s="1">
        <v>146.6</v>
      </c>
      <c r="J286" s="1">
        <v>147.69999999999999</v>
      </c>
      <c r="K286" s="1">
        <v>230.5</v>
      </c>
      <c r="L286" s="1">
        <v>160.19999999999999</v>
      </c>
      <c r="M286" s="1">
        <v>115.3</v>
      </c>
      <c r="N286" s="1">
        <v>163</v>
      </c>
      <c r="O286" s="1">
        <v>149.19999999999999</v>
      </c>
      <c r="P286" s="1">
        <v>164.8</v>
      </c>
      <c r="Q286" s="1">
        <v>165.4</v>
      </c>
      <c r="R286" s="5">
        <f t="shared" si="25"/>
        <v>2109.1</v>
      </c>
      <c r="S286" s="5">
        <f>AVERAGE(CPI_Inflation_Clean[[#This Row],[Cereals and products]:[Food and beverages]])</f>
        <v>162.23846153846154</v>
      </c>
      <c r="T286" s="1">
        <v>155</v>
      </c>
      <c r="U286" s="1">
        <v>145.4</v>
      </c>
      <c r="V286" s="1">
        <v>153.6</v>
      </c>
      <c r="W286" s="5">
        <f t="shared" si="26"/>
        <v>454</v>
      </c>
      <c r="X286">
        <v>158.4</v>
      </c>
      <c r="Y286" s="1">
        <v>144.6</v>
      </c>
      <c r="Z286" s="5">
        <f>SUM(CPI_Inflation_Clean[[#This Row],[Fuel and light]])</f>
        <v>144.6</v>
      </c>
      <c r="AA286" s="1">
        <f>IF(CPI_Inflation_Clean[[#This Row],[Housing]]="",X287,CPI_Inflation_Clean[[#This Row],[Housing]])</f>
        <v>158.4</v>
      </c>
      <c r="AB286" s="1">
        <v>149.69999999999999</v>
      </c>
      <c r="AC286" s="5">
        <f t="shared" si="27"/>
        <v>308.10000000000002</v>
      </c>
      <c r="AD286" s="5">
        <f>AVERAGE(CPI_Inflation_Clean[[#This Row],[Housing Clean]:[Household goods and services]])</f>
        <v>154.05000000000001</v>
      </c>
      <c r="AE286" s="1">
        <v>158.30000000000001</v>
      </c>
      <c r="AF286" s="5">
        <f>AVERAGE(CPI_Inflation_Clean[[#This Row],[Health]])</f>
        <v>158.30000000000001</v>
      </c>
      <c r="AG286" s="1">
        <v>140.69999999999999</v>
      </c>
      <c r="AH286" s="5">
        <f>SUM(CPI_Inflation_Clean[[#This Row],[Transport and communication]])</f>
        <v>140.69999999999999</v>
      </c>
      <c r="AI286" s="1">
        <v>159.4</v>
      </c>
      <c r="AJ286" s="5">
        <f>SUM(CPI_Inflation_Clean[[#This Row],[Education]])</f>
        <v>159.4</v>
      </c>
      <c r="AK286" s="1">
        <v>185.4</v>
      </c>
      <c r="AL286" s="1">
        <v>157.1</v>
      </c>
      <c r="AM286" s="5">
        <f t="shared" si="28"/>
        <v>342.5</v>
      </c>
      <c r="AN286" s="1">
        <v>148.5</v>
      </c>
      <c r="AO286" s="1">
        <v>151.19999999999999</v>
      </c>
      <c r="AP286" s="5">
        <f t="shared" si="29"/>
        <v>149.85</v>
      </c>
      <c r="AQ286" s="1">
        <v>158.9</v>
      </c>
    </row>
    <row r="287" spans="1:43">
      <c r="A287" s="1" t="s">
        <v>30</v>
      </c>
      <c r="B287" s="1">
        <v>2021</v>
      </c>
      <c r="C287" s="1" t="s">
        <v>31</v>
      </c>
      <c r="D287" s="1" t="str">
        <f t="shared" si="24"/>
        <v>2021 January</v>
      </c>
      <c r="E287" s="1">
        <v>143.4</v>
      </c>
      <c r="F287" s="1">
        <v>187.5</v>
      </c>
      <c r="G287" s="1">
        <v>173.4</v>
      </c>
      <c r="H287" s="1">
        <v>154</v>
      </c>
      <c r="I287" s="1">
        <v>154.80000000000001</v>
      </c>
      <c r="J287" s="1">
        <v>147</v>
      </c>
      <c r="K287" s="1">
        <v>187.8</v>
      </c>
      <c r="L287" s="1">
        <v>159.5</v>
      </c>
      <c r="M287" s="1">
        <v>113.8</v>
      </c>
      <c r="N287" s="1">
        <v>164.5</v>
      </c>
      <c r="O287" s="1">
        <v>156.1</v>
      </c>
      <c r="P287" s="1">
        <v>164.3</v>
      </c>
      <c r="Q287" s="1">
        <v>159.6</v>
      </c>
      <c r="R287" s="5">
        <f t="shared" si="25"/>
        <v>2065.6999999999998</v>
      </c>
      <c r="S287" s="5">
        <f>AVERAGE(CPI_Inflation_Clean[[#This Row],[Cereals and products]:[Food and beverages]])</f>
        <v>158.89999999999998</v>
      </c>
      <c r="T287" s="1">
        <v>157.5</v>
      </c>
      <c r="U287" s="1">
        <v>152.4</v>
      </c>
      <c r="V287" s="1">
        <v>156.80000000000001</v>
      </c>
      <c r="W287" s="5">
        <f t="shared" si="26"/>
        <v>466.7</v>
      </c>
      <c r="Y287" s="1">
        <v>150.9</v>
      </c>
      <c r="Z287" s="5">
        <f>SUM(CPI_Inflation_Clean[[#This Row],[Fuel and light]])</f>
        <v>150.9</v>
      </c>
      <c r="AA287" s="1">
        <f>IF(CPI_Inflation_Clean[[#This Row],[Housing]]="",X288,CPI_Inflation_Clean[[#This Row],[Housing]])</f>
        <v>157.69999999999999</v>
      </c>
      <c r="AB287" s="1">
        <v>153.9</v>
      </c>
      <c r="AC287" s="5">
        <f t="shared" si="27"/>
        <v>311.60000000000002</v>
      </c>
      <c r="AD287" s="5">
        <f>AVERAGE(CPI_Inflation_Clean[[#This Row],[Housing Clean]:[Household goods and services]])</f>
        <v>155.80000000000001</v>
      </c>
      <c r="AE287" s="1">
        <v>162.5</v>
      </c>
      <c r="AF287" s="5">
        <f>AVERAGE(CPI_Inflation_Clean[[#This Row],[Health]])</f>
        <v>162.5</v>
      </c>
      <c r="AG287" s="1">
        <v>147.5</v>
      </c>
      <c r="AH287" s="5">
        <f>SUM(CPI_Inflation_Clean[[#This Row],[Transport and communication]])</f>
        <v>147.5</v>
      </c>
      <c r="AI287" s="1">
        <v>163.5</v>
      </c>
      <c r="AJ287" s="5">
        <f>SUM(CPI_Inflation_Clean[[#This Row],[Education]])</f>
        <v>163.5</v>
      </c>
      <c r="AK287" s="1">
        <v>184.6</v>
      </c>
      <c r="AL287" s="1">
        <v>156.19999999999999</v>
      </c>
      <c r="AM287" s="5">
        <f t="shared" si="28"/>
        <v>340.79999999999995</v>
      </c>
      <c r="AN287" s="1">
        <v>155.1</v>
      </c>
      <c r="AO287" s="1">
        <v>155.9</v>
      </c>
      <c r="AP287" s="5">
        <f t="shared" si="29"/>
        <v>155.5</v>
      </c>
      <c r="AQ287" s="1">
        <v>158.5</v>
      </c>
    </row>
    <row r="288" spans="1:43">
      <c r="A288" s="1" t="s">
        <v>32</v>
      </c>
      <c r="B288" s="1">
        <v>2021</v>
      </c>
      <c r="C288" s="1" t="s">
        <v>31</v>
      </c>
      <c r="D288" s="1" t="str">
        <f t="shared" si="24"/>
        <v>2021 January</v>
      </c>
      <c r="E288" s="1">
        <v>148</v>
      </c>
      <c r="F288" s="1">
        <v>194.8</v>
      </c>
      <c r="G288" s="1">
        <v>178.4</v>
      </c>
      <c r="H288" s="1">
        <v>154.4</v>
      </c>
      <c r="I288" s="1">
        <v>144.1</v>
      </c>
      <c r="J288" s="1">
        <v>152.6</v>
      </c>
      <c r="K288" s="1">
        <v>206.8</v>
      </c>
      <c r="L288" s="1">
        <v>162.1</v>
      </c>
      <c r="M288" s="1">
        <v>116.3</v>
      </c>
      <c r="N288" s="1">
        <v>163</v>
      </c>
      <c r="O288" s="1">
        <v>145.9</v>
      </c>
      <c r="P288" s="1">
        <v>167.2</v>
      </c>
      <c r="Q288" s="1">
        <v>163.4</v>
      </c>
      <c r="R288" s="5">
        <f t="shared" si="25"/>
        <v>2097</v>
      </c>
      <c r="S288" s="5">
        <f>AVERAGE(CPI_Inflation_Clean[[#This Row],[Cereals and products]:[Food and beverages]])</f>
        <v>161.30769230769232</v>
      </c>
      <c r="T288" s="1">
        <v>152.5</v>
      </c>
      <c r="U288" s="1">
        <v>137.30000000000001</v>
      </c>
      <c r="V288" s="1">
        <v>150.19999999999999</v>
      </c>
      <c r="W288" s="5">
        <f t="shared" si="26"/>
        <v>440</v>
      </c>
      <c r="X288">
        <v>157.69999999999999</v>
      </c>
      <c r="Y288" s="1">
        <v>142.9</v>
      </c>
      <c r="Z288" s="5">
        <f>SUM(CPI_Inflation_Clean[[#This Row],[Fuel and light]])</f>
        <v>142.9</v>
      </c>
      <c r="AA288" s="1">
        <f>IF(CPI_Inflation_Clean[[#This Row],[Housing]]="",X289,CPI_Inflation_Clean[[#This Row],[Housing]])</f>
        <v>157.69999999999999</v>
      </c>
      <c r="AB288" s="1">
        <v>145.69999999999999</v>
      </c>
      <c r="AC288" s="5">
        <f t="shared" si="27"/>
        <v>303.39999999999998</v>
      </c>
      <c r="AD288" s="5">
        <f>AVERAGE(CPI_Inflation_Clean[[#This Row],[Housing Clean]:[Household goods and services]])</f>
        <v>151.69999999999999</v>
      </c>
      <c r="AE288" s="1">
        <v>154.1</v>
      </c>
      <c r="AF288" s="5">
        <f>AVERAGE(CPI_Inflation_Clean[[#This Row],[Health]])</f>
        <v>154.1</v>
      </c>
      <c r="AG288" s="1">
        <v>136.9</v>
      </c>
      <c r="AH288" s="5">
        <f>SUM(CPI_Inflation_Clean[[#This Row],[Transport and communication]])</f>
        <v>136.9</v>
      </c>
      <c r="AI288" s="1">
        <v>156.1</v>
      </c>
      <c r="AJ288" s="5">
        <f>SUM(CPI_Inflation_Clean[[#This Row],[Education]])</f>
        <v>156.1</v>
      </c>
      <c r="AK288" s="1">
        <v>191.8</v>
      </c>
      <c r="AL288" s="1">
        <v>157.69999999999999</v>
      </c>
      <c r="AM288" s="5">
        <f t="shared" si="28"/>
        <v>349.5</v>
      </c>
      <c r="AN288" s="1">
        <v>145.4</v>
      </c>
      <c r="AO288" s="1">
        <v>147.6</v>
      </c>
      <c r="AP288" s="5">
        <f t="shared" si="29"/>
        <v>146.5</v>
      </c>
      <c r="AQ288" s="1">
        <v>156</v>
      </c>
    </row>
    <row r="289" spans="1:43">
      <c r="A289" s="1" t="s">
        <v>33</v>
      </c>
      <c r="B289" s="1">
        <v>2021</v>
      </c>
      <c r="C289" s="1" t="s">
        <v>31</v>
      </c>
      <c r="D289" s="1" t="str">
        <f t="shared" si="24"/>
        <v>2021 January</v>
      </c>
      <c r="E289" s="1">
        <v>144.9</v>
      </c>
      <c r="F289" s="1">
        <v>190.1</v>
      </c>
      <c r="G289" s="1">
        <v>175.3</v>
      </c>
      <c r="H289" s="1">
        <v>154.1</v>
      </c>
      <c r="I289" s="1">
        <v>150.9</v>
      </c>
      <c r="J289" s="1">
        <v>149.6</v>
      </c>
      <c r="K289" s="1">
        <v>194.2</v>
      </c>
      <c r="L289" s="1">
        <v>160.4</v>
      </c>
      <c r="M289" s="1">
        <v>114.6</v>
      </c>
      <c r="N289" s="1">
        <v>164</v>
      </c>
      <c r="O289" s="1">
        <v>151.80000000000001</v>
      </c>
      <c r="P289" s="1">
        <v>165.6</v>
      </c>
      <c r="Q289" s="1">
        <v>161</v>
      </c>
      <c r="R289" s="5">
        <f t="shared" si="25"/>
        <v>2076.5</v>
      </c>
      <c r="S289" s="5">
        <f>AVERAGE(CPI_Inflation_Clean[[#This Row],[Cereals and products]:[Food and beverages]])</f>
        <v>159.73076923076923</v>
      </c>
      <c r="T289" s="1">
        <v>155.5</v>
      </c>
      <c r="U289" s="1">
        <v>146.1</v>
      </c>
      <c r="V289" s="1">
        <v>154.19999999999999</v>
      </c>
      <c r="W289" s="5">
        <f t="shared" si="26"/>
        <v>455.8</v>
      </c>
      <c r="X289">
        <v>157.69999999999999</v>
      </c>
      <c r="Y289" s="1">
        <v>147.9</v>
      </c>
      <c r="Z289" s="5">
        <f>SUM(CPI_Inflation_Clean[[#This Row],[Fuel and light]])</f>
        <v>147.9</v>
      </c>
      <c r="AA289" s="1">
        <f>IF(CPI_Inflation_Clean[[#This Row],[Housing]]="",X290,CPI_Inflation_Clean[[#This Row],[Housing]])</f>
        <v>157.69999999999999</v>
      </c>
      <c r="AB289" s="1">
        <v>150</v>
      </c>
      <c r="AC289" s="5">
        <f t="shared" si="27"/>
        <v>307.7</v>
      </c>
      <c r="AD289" s="5">
        <f>AVERAGE(CPI_Inflation_Clean[[#This Row],[Housing Clean]:[Household goods and services]])</f>
        <v>153.85</v>
      </c>
      <c r="AE289" s="1">
        <v>159.30000000000001</v>
      </c>
      <c r="AF289" s="5">
        <f>AVERAGE(CPI_Inflation_Clean[[#This Row],[Health]])</f>
        <v>159.30000000000001</v>
      </c>
      <c r="AG289" s="1">
        <v>141.9</v>
      </c>
      <c r="AH289" s="5">
        <f>SUM(CPI_Inflation_Clean[[#This Row],[Transport and communication]])</f>
        <v>141.9</v>
      </c>
      <c r="AI289" s="1">
        <v>159.19999999999999</v>
      </c>
      <c r="AJ289" s="5">
        <f>SUM(CPI_Inflation_Clean[[#This Row],[Education]])</f>
        <v>159.19999999999999</v>
      </c>
      <c r="AK289" s="1">
        <v>186.5</v>
      </c>
      <c r="AL289" s="1">
        <v>156.80000000000001</v>
      </c>
      <c r="AM289" s="5">
        <f t="shared" si="28"/>
        <v>343.3</v>
      </c>
      <c r="AN289" s="1">
        <v>149.6</v>
      </c>
      <c r="AO289" s="1">
        <v>151.9</v>
      </c>
      <c r="AP289" s="5">
        <f t="shared" si="29"/>
        <v>150.75</v>
      </c>
      <c r="AQ289" s="1">
        <v>157.30000000000001</v>
      </c>
    </row>
    <row r="290" spans="1:43">
      <c r="A290" s="1" t="s">
        <v>30</v>
      </c>
      <c r="B290" s="1">
        <v>2021</v>
      </c>
      <c r="C290" s="1" t="s">
        <v>34</v>
      </c>
      <c r="D290" s="1" t="str">
        <f t="shared" si="24"/>
        <v>2021 February</v>
      </c>
      <c r="E290" s="1">
        <v>142.80000000000001</v>
      </c>
      <c r="F290" s="1">
        <v>184</v>
      </c>
      <c r="G290" s="1">
        <v>168</v>
      </c>
      <c r="H290" s="1">
        <v>154.4</v>
      </c>
      <c r="I290" s="1">
        <v>163</v>
      </c>
      <c r="J290" s="1">
        <v>147.80000000000001</v>
      </c>
      <c r="K290" s="1">
        <v>149.69999999999999</v>
      </c>
      <c r="L290" s="1">
        <v>158.30000000000001</v>
      </c>
      <c r="M290" s="1">
        <v>111.8</v>
      </c>
      <c r="N290" s="1">
        <v>165</v>
      </c>
      <c r="O290" s="1">
        <v>160</v>
      </c>
      <c r="P290" s="1">
        <v>165.8</v>
      </c>
      <c r="Q290" s="1">
        <v>154.69999999999999</v>
      </c>
      <c r="R290" s="5">
        <f t="shared" si="25"/>
        <v>2025.3</v>
      </c>
      <c r="S290" s="5">
        <f>AVERAGE(CPI_Inflation_Clean[[#This Row],[Cereals and products]:[Food and beverages]])</f>
        <v>155.7923076923077</v>
      </c>
      <c r="T290" s="1">
        <v>159.1</v>
      </c>
      <c r="U290" s="1">
        <v>153.9</v>
      </c>
      <c r="V290" s="1">
        <v>158.4</v>
      </c>
      <c r="W290" s="5">
        <f t="shared" si="26"/>
        <v>471.4</v>
      </c>
      <c r="Y290" s="1">
        <v>154.4</v>
      </c>
      <c r="Z290" s="5">
        <f>SUM(CPI_Inflation_Clean[[#This Row],[Fuel and light]])</f>
        <v>154.4</v>
      </c>
      <c r="AA290" s="1">
        <f>IF(CPI_Inflation_Clean[[#This Row],[Housing]]="",X291,CPI_Inflation_Clean[[#This Row],[Housing]])</f>
        <v>159.80000000000001</v>
      </c>
      <c r="AB290" s="1">
        <v>154.80000000000001</v>
      </c>
      <c r="AC290" s="5">
        <f t="shared" si="27"/>
        <v>314.60000000000002</v>
      </c>
      <c r="AD290" s="5">
        <f>AVERAGE(CPI_Inflation_Clean[[#This Row],[Housing Clean]:[Household goods and services]])</f>
        <v>157.30000000000001</v>
      </c>
      <c r="AE290" s="1">
        <v>164.3</v>
      </c>
      <c r="AF290" s="5">
        <f>AVERAGE(CPI_Inflation_Clean[[#This Row],[Health]])</f>
        <v>164.3</v>
      </c>
      <c r="AG290" s="1">
        <v>150.19999999999999</v>
      </c>
      <c r="AH290" s="5">
        <f>SUM(CPI_Inflation_Clean[[#This Row],[Transport and communication]])</f>
        <v>150.19999999999999</v>
      </c>
      <c r="AI290" s="1">
        <v>163.6</v>
      </c>
      <c r="AJ290" s="5">
        <f>SUM(CPI_Inflation_Clean[[#This Row],[Education]])</f>
        <v>163.6</v>
      </c>
      <c r="AK290" s="1">
        <v>186.5</v>
      </c>
      <c r="AL290" s="1">
        <v>155.19999999999999</v>
      </c>
      <c r="AM290" s="5">
        <f t="shared" si="28"/>
        <v>341.7</v>
      </c>
      <c r="AN290" s="1">
        <v>157</v>
      </c>
      <c r="AO290" s="1">
        <v>157.19999999999999</v>
      </c>
      <c r="AP290" s="5">
        <f t="shared" si="29"/>
        <v>157.1</v>
      </c>
      <c r="AQ290" s="1">
        <v>156.69999999999999</v>
      </c>
    </row>
    <row r="291" spans="1:43">
      <c r="A291" s="1" t="s">
        <v>32</v>
      </c>
      <c r="B291" s="1">
        <v>2021</v>
      </c>
      <c r="C291" s="1" t="s">
        <v>34</v>
      </c>
      <c r="D291" s="1" t="str">
        <f t="shared" si="24"/>
        <v>2021 February</v>
      </c>
      <c r="E291" s="1">
        <v>147.6</v>
      </c>
      <c r="F291" s="1">
        <v>191.2</v>
      </c>
      <c r="G291" s="1">
        <v>169.9</v>
      </c>
      <c r="H291" s="1">
        <v>155.1</v>
      </c>
      <c r="I291" s="1">
        <v>151.4</v>
      </c>
      <c r="J291" s="1">
        <v>154</v>
      </c>
      <c r="K291" s="1">
        <v>180.2</v>
      </c>
      <c r="L291" s="1">
        <v>159.80000000000001</v>
      </c>
      <c r="M291" s="1">
        <v>114.9</v>
      </c>
      <c r="N291" s="1">
        <v>162.5</v>
      </c>
      <c r="O291" s="1">
        <v>149.19999999999999</v>
      </c>
      <c r="P291" s="1">
        <v>169.4</v>
      </c>
      <c r="Q291" s="1">
        <v>160.80000000000001</v>
      </c>
      <c r="R291" s="5">
        <f t="shared" si="25"/>
        <v>2066</v>
      </c>
      <c r="S291" s="5">
        <f>AVERAGE(CPI_Inflation_Clean[[#This Row],[Cereals and products]:[Food and beverages]])</f>
        <v>158.92307692307693</v>
      </c>
      <c r="T291" s="1">
        <v>154.19999999999999</v>
      </c>
      <c r="U291" s="1">
        <v>138.19999999999999</v>
      </c>
      <c r="V291" s="1">
        <v>151.80000000000001</v>
      </c>
      <c r="W291" s="5">
        <f t="shared" si="26"/>
        <v>444.2</v>
      </c>
      <c r="X291">
        <v>159.80000000000001</v>
      </c>
      <c r="Y291" s="1">
        <v>149.1</v>
      </c>
      <c r="Z291" s="5">
        <f>SUM(CPI_Inflation_Clean[[#This Row],[Fuel and light]])</f>
        <v>149.1</v>
      </c>
      <c r="AA291" s="1">
        <f>IF(CPI_Inflation_Clean[[#This Row],[Housing]]="",X292,CPI_Inflation_Clean[[#This Row],[Housing]])</f>
        <v>159.80000000000001</v>
      </c>
      <c r="AB291" s="1">
        <v>146.5</v>
      </c>
      <c r="AC291" s="5">
        <f t="shared" si="27"/>
        <v>306.3</v>
      </c>
      <c r="AD291" s="5">
        <f>AVERAGE(CPI_Inflation_Clean[[#This Row],[Housing Clean]:[Household goods and services]])</f>
        <v>153.15</v>
      </c>
      <c r="AE291" s="1">
        <v>156.30000000000001</v>
      </c>
      <c r="AF291" s="5">
        <f>AVERAGE(CPI_Inflation_Clean[[#This Row],[Health]])</f>
        <v>156.30000000000001</v>
      </c>
      <c r="AG291" s="1">
        <v>140.5</v>
      </c>
      <c r="AH291" s="5">
        <f>SUM(CPI_Inflation_Clean[[#This Row],[Transport and communication]])</f>
        <v>140.5</v>
      </c>
      <c r="AI291" s="1">
        <v>156.6</v>
      </c>
      <c r="AJ291" s="5">
        <f>SUM(CPI_Inflation_Clean[[#This Row],[Education]])</f>
        <v>156.6</v>
      </c>
      <c r="AK291" s="1">
        <v>193.3</v>
      </c>
      <c r="AL291" s="1">
        <v>156.69999999999999</v>
      </c>
      <c r="AM291" s="5">
        <f t="shared" si="28"/>
        <v>350</v>
      </c>
      <c r="AN291" s="1">
        <v>147.30000000000001</v>
      </c>
      <c r="AO291" s="1">
        <v>149.30000000000001</v>
      </c>
      <c r="AP291" s="5">
        <f t="shared" si="29"/>
        <v>148.30000000000001</v>
      </c>
      <c r="AQ291" s="1">
        <v>156.5</v>
      </c>
    </row>
    <row r="292" spans="1:43">
      <c r="A292" s="1" t="s">
        <v>33</v>
      </c>
      <c r="B292" s="1">
        <v>2021</v>
      </c>
      <c r="C292" s="1" t="s">
        <v>34</v>
      </c>
      <c r="D292" s="1" t="str">
        <f t="shared" si="24"/>
        <v>2021 February</v>
      </c>
      <c r="E292" s="1">
        <v>144.30000000000001</v>
      </c>
      <c r="F292" s="1">
        <v>186.5</v>
      </c>
      <c r="G292" s="1">
        <v>168.7</v>
      </c>
      <c r="H292" s="1">
        <v>154.69999999999999</v>
      </c>
      <c r="I292" s="1">
        <v>158.69999999999999</v>
      </c>
      <c r="J292" s="1">
        <v>150.69999999999999</v>
      </c>
      <c r="K292" s="1">
        <v>160</v>
      </c>
      <c r="L292" s="1">
        <v>158.80000000000001</v>
      </c>
      <c r="M292" s="1">
        <v>112.8</v>
      </c>
      <c r="N292" s="1">
        <v>164.2</v>
      </c>
      <c r="O292" s="1">
        <v>155.5</v>
      </c>
      <c r="P292" s="1">
        <v>167.5</v>
      </c>
      <c r="Q292" s="1">
        <v>156.9</v>
      </c>
      <c r="R292" s="5">
        <f t="shared" si="25"/>
        <v>2039.3000000000002</v>
      </c>
      <c r="S292" s="5">
        <f>AVERAGE(CPI_Inflation_Clean[[#This Row],[Cereals and products]:[Food and beverages]])</f>
        <v>156.8692307692308</v>
      </c>
      <c r="T292" s="1">
        <v>157.19999999999999</v>
      </c>
      <c r="U292" s="1">
        <v>147.4</v>
      </c>
      <c r="V292" s="1">
        <v>155.80000000000001</v>
      </c>
      <c r="W292" s="5">
        <f t="shared" si="26"/>
        <v>460.40000000000003</v>
      </c>
      <c r="X292">
        <v>159.80000000000001</v>
      </c>
      <c r="Y292" s="1">
        <v>152.4</v>
      </c>
      <c r="Z292" s="5">
        <f>SUM(CPI_Inflation_Clean[[#This Row],[Fuel and light]])</f>
        <v>152.4</v>
      </c>
      <c r="AA292" s="1">
        <f>IF(CPI_Inflation_Clean[[#This Row],[Housing]]="",X293,CPI_Inflation_Clean[[#This Row],[Housing]])</f>
        <v>159.80000000000001</v>
      </c>
      <c r="AB292" s="1">
        <v>150.9</v>
      </c>
      <c r="AC292" s="5">
        <f t="shared" si="27"/>
        <v>310.70000000000005</v>
      </c>
      <c r="AD292" s="5">
        <f>AVERAGE(CPI_Inflation_Clean[[#This Row],[Housing Clean]:[Household goods and services]])</f>
        <v>155.35000000000002</v>
      </c>
      <c r="AE292" s="1">
        <v>161.30000000000001</v>
      </c>
      <c r="AF292" s="5">
        <f>AVERAGE(CPI_Inflation_Clean[[#This Row],[Health]])</f>
        <v>161.30000000000001</v>
      </c>
      <c r="AG292" s="1">
        <v>145.1</v>
      </c>
      <c r="AH292" s="5">
        <f>SUM(CPI_Inflation_Clean[[#This Row],[Transport and communication]])</f>
        <v>145.1</v>
      </c>
      <c r="AI292" s="1">
        <v>159.5</v>
      </c>
      <c r="AJ292" s="5">
        <f>SUM(CPI_Inflation_Clean[[#This Row],[Education]])</f>
        <v>159.5</v>
      </c>
      <c r="AK292" s="1">
        <v>188.3</v>
      </c>
      <c r="AL292" s="1">
        <v>155.80000000000001</v>
      </c>
      <c r="AM292" s="5">
        <f t="shared" si="28"/>
        <v>344.1</v>
      </c>
      <c r="AN292" s="1">
        <v>151.5</v>
      </c>
      <c r="AO292" s="1">
        <v>153.4</v>
      </c>
      <c r="AP292" s="5">
        <f t="shared" si="29"/>
        <v>152.44999999999999</v>
      </c>
      <c r="AQ292" s="1">
        <v>156.6</v>
      </c>
    </row>
    <row r="293" spans="1:43">
      <c r="A293" s="1" t="s">
        <v>30</v>
      </c>
      <c r="B293" s="1">
        <v>2021</v>
      </c>
      <c r="C293" s="1" t="s">
        <v>35</v>
      </c>
      <c r="D293" s="1" t="str">
        <f t="shared" si="24"/>
        <v>2021 March</v>
      </c>
      <c r="E293" s="1">
        <v>142.5</v>
      </c>
      <c r="F293" s="1">
        <v>189.4</v>
      </c>
      <c r="G293" s="1">
        <v>163.19999999999999</v>
      </c>
      <c r="H293" s="1">
        <v>154.5</v>
      </c>
      <c r="I293" s="1">
        <v>168.2</v>
      </c>
      <c r="J293" s="1">
        <v>150.5</v>
      </c>
      <c r="K293" s="1">
        <v>141</v>
      </c>
      <c r="L293" s="1">
        <v>159.19999999999999</v>
      </c>
      <c r="M293" s="1">
        <v>111.7</v>
      </c>
      <c r="N293" s="1">
        <v>164</v>
      </c>
      <c r="O293" s="1">
        <v>160.6</v>
      </c>
      <c r="P293" s="1">
        <v>166.4</v>
      </c>
      <c r="Q293" s="1">
        <v>154.5</v>
      </c>
      <c r="R293" s="5">
        <f t="shared" si="25"/>
        <v>2025.7</v>
      </c>
      <c r="S293" s="5">
        <f>AVERAGE(CPI_Inflation_Clean[[#This Row],[Cereals and products]:[Food and beverages]])</f>
        <v>155.82307692307694</v>
      </c>
      <c r="T293" s="1">
        <v>159.6</v>
      </c>
      <c r="U293" s="1">
        <v>154.4</v>
      </c>
      <c r="V293" s="1">
        <v>158.9</v>
      </c>
      <c r="W293" s="5">
        <f t="shared" si="26"/>
        <v>472.9</v>
      </c>
      <c r="Y293" s="1">
        <v>156</v>
      </c>
      <c r="Z293" s="5">
        <f>SUM(CPI_Inflation_Clean[[#This Row],[Fuel and light]])</f>
        <v>156</v>
      </c>
      <c r="AA293" s="1">
        <f>IF(CPI_Inflation_Clean[[#This Row],[Housing]]="",X294,CPI_Inflation_Clean[[#This Row],[Housing]])</f>
        <v>159.9</v>
      </c>
      <c r="AB293" s="1">
        <v>154.80000000000001</v>
      </c>
      <c r="AC293" s="5">
        <f t="shared" si="27"/>
        <v>314.70000000000005</v>
      </c>
      <c r="AD293" s="5">
        <f>AVERAGE(CPI_Inflation_Clean[[#This Row],[Housing Clean]:[Household goods and services]])</f>
        <v>157.35000000000002</v>
      </c>
      <c r="AE293" s="1">
        <v>164.6</v>
      </c>
      <c r="AF293" s="5">
        <f>AVERAGE(CPI_Inflation_Clean[[#This Row],[Health]])</f>
        <v>164.6</v>
      </c>
      <c r="AG293" s="1">
        <v>151.30000000000001</v>
      </c>
      <c r="AH293" s="5">
        <f>SUM(CPI_Inflation_Clean[[#This Row],[Transport and communication]])</f>
        <v>151.30000000000001</v>
      </c>
      <c r="AI293" s="1">
        <v>163.80000000000001</v>
      </c>
      <c r="AJ293" s="5">
        <f>SUM(CPI_Inflation_Clean[[#This Row],[Education]])</f>
        <v>163.80000000000001</v>
      </c>
      <c r="AK293" s="1">
        <v>186.1</v>
      </c>
      <c r="AL293" s="1">
        <v>153.1</v>
      </c>
      <c r="AM293" s="5">
        <f t="shared" si="28"/>
        <v>339.2</v>
      </c>
      <c r="AN293" s="1">
        <v>157.80000000000001</v>
      </c>
      <c r="AO293" s="1">
        <v>157.30000000000001</v>
      </c>
      <c r="AP293" s="5">
        <f t="shared" si="29"/>
        <v>157.55000000000001</v>
      </c>
      <c r="AQ293" s="1">
        <v>156.69999999999999</v>
      </c>
    </row>
    <row r="294" spans="1:43">
      <c r="A294" s="1" t="s">
        <v>32</v>
      </c>
      <c r="B294" s="1">
        <v>2021</v>
      </c>
      <c r="C294" s="1" t="s">
        <v>35</v>
      </c>
      <c r="D294" s="1" t="str">
        <f t="shared" si="24"/>
        <v>2021 March</v>
      </c>
      <c r="E294" s="1">
        <v>147.5</v>
      </c>
      <c r="F294" s="1">
        <v>197.5</v>
      </c>
      <c r="G294" s="1">
        <v>164.7</v>
      </c>
      <c r="H294" s="1">
        <v>155.6</v>
      </c>
      <c r="I294" s="1">
        <v>156.4</v>
      </c>
      <c r="J294" s="1">
        <v>157.30000000000001</v>
      </c>
      <c r="K294" s="1">
        <v>166.1</v>
      </c>
      <c r="L294" s="1">
        <v>161.1</v>
      </c>
      <c r="M294" s="1">
        <v>114.3</v>
      </c>
      <c r="N294" s="1">
        <v>162.6</v>
      </c>
      <c r="O294" s="1">
        <v>150.69999999999999</v>
      </c>
      <c r="P294" s="1">
        <v>170.3</v>
      </c>
      <c r="Q294" s="1">
        <v>160.4</v>
      </c>
      <c r="R294" s="5">
        <f t="shared" si="25"/>
        <v>2064.4999999999995</v>
      </c>
      <c r="S294" s="5">
        <f>AVERAGE(CPI_Inflation_Clean[[#This Row],[Cereals and products]:[Food and beverages]])</f>
        <v>158.80769230769226</v>
      </c>
      <c r="T294" s="1">
        <v>155.1</v>
      </c>
      <c r="U294" s="1">
        <v>138.69999999999999</v>
      </c>
      <c r="V294" s="1">
        <v>152.6</v>
      </c>
      <c r="W294" s="5">
        <f t="shared" si="26"/>
        <v>446.4</v>
      </c>
      <c r="X294">
        <v>159.9</v>
      </c>
      <c r="Y294" s="1">
        <v>154.80000000000001</v>
      </c>
      <c r="Z294" s="5">
        <f>SUM(CPI_Inflation_Clean[[#This Row],[Fuel and light]])</f>
        <v>154.80000000000001</v>
      </c>
      <c r="AA294" s="1">
        <f>IF(CPI_Inflation_Clean[[#This Row],[Housing]]="",X295,CPI_Inflation_Clean[[#This Row],[Housing]])</f>
        <v>159.9</v>
      </c>
      <c r="AB294" s="1">
        <v>147.19999999999999</v>
      </c>
      <c r="AC294" s="5">
        <f t="shared" si="27"/>
        <v>307.10000000000002</v>
      </c>
      <c r="AD294" s="5">
        <f>AVERAGE(CPI_Inflation_Clean[[#This Row],[Housing Clean]:[Household goods and services]])</f>
        <v>153.55000000000001</v>
      </c>
      <c r="AE294" s="1">
        <v>156.9</v>
      </c>
      <c r="AF294" s="5">
        <f>AVERAGE(CPI_Inflation_Clean[[#This Row],[Health]])</f>
        <v>156.9</v>
      </c>
      <c r="AG294" s="1">
        <v>141.69999999999999</v>
      </c>
      <c r="AH294" s="5">
        <f>SUM(CPI_Inflation_Clean[[#This Row],[Transport and communication]])</f>
        <v>141.69999999999999</v>
      </c>
      <c r="AI294" s="1">
        <v>157.6</v>
      </c>
      <c r="AJ294" s="5">
        <f>SUM(CPI_Inflation_Clean[[#This Row],[Education]])</f>
        <v>157.6</v>
      </c>
      <c r="AK294" s="1">
        <v>193.5</v>
      </c>
      <c r="AL294" s="1">
        <v>154.9</v>
      </c>
      <c r="AM294" s="5">
        <f t="shared" si="28"/>
        <v>348.4</v>
      </c>
      <c r="AN294" s="1">
        <v>148.6</v>
      </c>
      <c r="AO294" s="1">
        <v>150</v>
      </c>
      <c r="AP294" s="5">
        <f t="shared" si="29"/>
        <v>149.30000000000001</v>
      </c>
      <c r="AQ294" s="1">
        <v>156.9</v>
      </c>
    </row>
    <row r="295" spans="1:43">
      <c r="A295" s="1" t="s">
        <v>33</v>
      </c>
      <c r="B295" s="1">
        <v>2021</v>
      </c>
      <c r="C295" s="1" t="s">
        <v>35</v>
      </c>
      <c r="D295" s="1" t="str">
        <f t="shared" si="24"/>
        <v>2021 March</v>
      </c>
      <c r="E295" s="1">
        <v>144.1</v>
      </c>
      <c r="F295" s="1">
        <v>192.2</v>
      </c>
      <c r="G295" s="1">
        <v>163.80000000000001</v>
      </c>
      <c r="H295" s="1">
        <v>154.9</v>
      </c>
      <c r="I295" s="1">
        <v>163.9</v>
      </c>
      <c r="J295" s="1">
        <v>153.69999999999999</v>
      </c>
      <c r="K295" s="1">
        <v>149.5</v>
      </c>
      <c r="L295" s="1">
        <v>159.80000000000001</v>
      </c>
      <c r="M295" s="1">
        <v>112.6</v>
      </c>
      <c r="N295" s="1">
        <v>163.5</v>
      </c>
      <c r="O295" s="1">
        <v>156.5</v>
      </c>
      <c r="P295" s="1">
        <v>168.2</v>
      </c>
      <c r="Q295" s="1">
        <v>156.69999999999999</v>
      </c>
      <c r="R295" s="5">
        <f t="shared" si="25"/>
        <v>2039.3999999999999</v>
      </c>
      <c r="S295" s="5">
        <f>AVERAGE(CPI_Inflation_Clean[[#This Row],[Cereals and products]:[Food and beverages]])</f>
        <v>156.87692307692308</v>
      </c>
      <c r="T295" s="1">
        <v>157.80000000000001</v>
      </c>
      <c r="U295" s="1">
        <v>147.9</v>
      </c>
      <c r="V295" s="1">
        <v>156.4</v>
      </c>
      <c r="W295" s="5">
        <f t="shared" si="26"/>
        <v>462.1</v>
      </c>
      <c r="X295">
        <v>159.9</v>
      </c>
      <c r="Y295" s="1">
        <v>155.5</v>
      </c>
      <c r="Z295" s="5">
        <f>SUM(CPI_Inflation_Clean[[#This Row],[Fuel and light]])</f>
        <v>155.5</v>
      </c>
      <c r="AA295" s="1">
        <f>IF(CPI_Inflation_Clean[[#This Row],[Housing]]="",X296,CPI_Inflation_Clean[[#This Row],[Housing]])</f>
        <v>159.9</v>
      </c>
      <c r="AB295" s="1">
        <v>151.19999999999999</v>
      </c>
      <c r="AC295" s="5">
        <f t="shared" si="27"/>
        <v>311.10000000000002</v>
      </c>
      <c r="AD295" s="5">
        <f>AVERAGE(CPI_Inflation_Clean[[#This Row],[Housing Clean]:[Household goods and services]])</f>
        <v>155.55000000000001</v>
      </c>
      <c r="AE295" s="1">
        <v>161.69999999999999</v>
      </c>
      <c r="AF295" s="5">
        <f>AVERAGE(CPI_Inflation_Clean[[#This Row],[Health]])</f>
        <v>161.69999999999999</v>
      </c>
      <c r="AG295" s="1">
        <v>146.19999999999999</v>
      </c>
      <c r="AH295" s="5">
        <f>SUM(CPI_Inflation_Clean[[#This Row],[Transport and communication]])</f>
        <v>146.19999999999999</v>
      </c>
      <c r="AI295" s="1">
        <v>160.19999999999999</v>
      </c>
      <c r="AJ295" s="5">
        <f>SUM(CPI_Inflation_Clean[[#This Row],[Education]])</f>
        <v>160.19999999999999</v>
      </c>
      <c r="AK295" s="1">
        <v>188.1</v>
      </c>
      <c r="AL295" s="1">
        <v>153.80000000000001</v>
      </c>
      <c r="AM295" s="5">
        <f t="shared" si="28"/>
        <v>341.9</v>
      </c>
      <c r="AN295" s="1">
        <v>152.6</v>
      </c>
      <c r="AO295" s="1">
        <v>153.80000000000001</v>
      </c>
      <c r="AP295" s="5">
        <f t="shared" si="29"/>
        <v>153.19999999999999</v>
      </c>
      <c r="AQ295" s="1">
        <v>156.80000000000001</v>
      </c>
    </row>
    <row r="296" spans="1:43">
      <c r="A296" s="1" t="s">
        <v>30</v>
      </c>
      <c r="B296" s="1">
        <v>2021</v>
      </c>
      <c r="C296" s="1" t="s">
        <v>36</v>
      </c>
      <c r="D296" s="1" t="str">
        <f t="shared" si="24"/>
        <v>2021 April</v>
      </c>
      <c r="E296" s="1">
        <v>142.69999999999999</v>
      </c>
      <c r="F296" s="1">
        <v>195.5</v>
      </c>
      <c r="G296" s="1">
        <v>163.4</v>
      </c>
      <c r="H296" s="1">
        <v>155</v>
      </c>
      <c r="I296" s="1">
        <v>175.2</v>
      </c>
      <c r="J296" s="1">
        <v>160.6</v>
      </c>
      <c r="K296" s="1">
        <v>135.1</v>
      </c>
      <c r="L296" s="1">
        <v>161.1</v>
      </c>
      <c r="M296" s="1">
        <v>112.2</v>
      </c>
      <c r="N296" s="1">
        <v>164.4</v>
      </c>
      <c r="O296" s="1">
        <v>161.9</v>
      </c>
      <c r="P296" s="1">
        <v>166.8</v>
      </c>
      <c r="Q296" s="1">
        <v>155.6</v>
      </c>
      <c r="R296" s="5">
        <f t="shared" si="25"/>
        <v>2049.5</v>
      </c>
      <c r="S296" s="5">
        <f>AVERAGE(CPI_Inflation_Clean[[#This Row],[Cereals and products]:[Food and beverages]])</f>
        <v>157.65384615384616</v>
      </c>
      <c r="T296" s="1">
        <v>160.69999999999999</v>
      </c>
      <c r="U296" s="1">
        <v>155.1</v>
      </c>
      <c r="V296" s="1">
        <v>159.9</v>
      </c>
      <c r="W296" s="5">
        <f t="shared" si="26"/>
        <v>475.69999999999993</v>
      </c>
      <c r="Y296" s="1">
        <v>156</v>
      </c>
      <c r="Z296" s="5">
        <f>SUM(CPI_Inflation_Clean[[#This Row],[Fuel and light]])</f>
        <v>156</v>
      </c>
      <c r="AA296" s="1">
        <f>IF(CPI_Inflation_Clean[[#This Row],[Housing]]="",X297,CPI_Inflation_Clean[[#This Row],[Housing]])</f>
        <v>161.4</v>
      </c>
      <c r="AB296" s="1">
        <v>155.5</v>
      </c>
      <c r="AC296" s="5">
        <f t="shared" si="27"/>
        <v>316.89999999999998</v>
      </c>
      <c r="AD296" s="5">
        <f>AVERAGE(CPI_Inflation_Clean[[#This Row],[Housing Clean]:[Household goods and services]])</f>
        <v>158.44999999999999</v>
      </c>
      <c r="AE296" s="1">
        <v>165.3</v>
      </c>
      <c r="AF296" s="5">
        <f>AVERAGE(CPI_Inflation_Clean[[#This Row],[Health]])</f>
        <v>165.3</v>
      </c>
      <c r="AG296" s="1">
        <v>151.69999999999999</v>
      </c>
      <c r="AH296" s="5">
        <f>SUM(CPI_Inflation_Clean[[#This Row],[Transport and communication]])</f>
        <v>151.69999999999999</v>
      </c>
      <c r="AI296" s="1">
        <v>164.1</v>
      </c>
      <c r="AJ296" s="5">
        <f>SUM(CPI_Inflation_Clean[[#This Row],[Education]])</f>
        <v>164.1</v>
      </c>
      <c r="AK296" s="1">
        <v>186.8</v>
      </c>
      <c r="AL296" s="1">
        <v>154.6</v>
      </c>
      <c r="AM296" s="5">
        <f t="shared" si="28"/>
        <v>341.4</v>
      </c>
      <c r="AN296" s="1">
        <v>158.6</v>
      </c>
      <c r="AO296" s="1">
        <v>158</v>
      </c>
      <c r="AP296" s="5">
        <f t="shared" si="29"/>
        <v>158.30000000000001</v>
      </c>
      <c r="AQ296" s="1">
        <v>157.6</v>
      </c>
    </row>
    <row r="297" spans="1:43">
      <c r="A297" s="1" t="s">
        <v>32</v>
      </c>
      <c r="B297" s="1">
        <v>2021</v>
      </c>
      <c r="C297" s="1" t="s">
        <v>36</v>
      </c>
      <c r="D297" s="1" t="str">
        <f t="shared" si="24"/>
        <v>2021 April</v>
      </c>
      <c r="E297" s="1">
        <v>147.6</v>
      </c>
      <c r="F297" s="1">
        <v>202.5</v>
      </c>
      <c r="G297" s="1">
        <v>166.4</v>
      </c>
      <c r="H297" s="1">
        <v>156</v>
      </c>
      <c r="I297" s="1">
        <v>161.4</v>
      </c>
      <c r="J297" s="1">
        <v>168.8</v>
      </c>
      <c r="K297" s="1">
        <v>161.6</v>
      </c>
      <c r="L297" s="1">
        <v>162.80000000000001</v>
      </c>
      <c r="M297" s="1">
        <v>114.8</v>
      </c>
      <c r="N297" s="1">
        <v>162.80000000000001</v>
      </c>
      <c r="O297" s="1">
        <v>151.5</v>
      </c>
      <c r="P297" s="1">
        <v>171.4</v>
      </c>
      <c r="Q297" s="1">
        <v>162</v>
      </c>
      <c r="R297" s="5">
        <f t="shared" si="25"/>
        <v>2089.6</v>
      </c>
      <c r="S297" s="5">
        <f>AVERAGE(CPI_Inflation_Clean[[#This Row],[Cereals and products]:[Food and beverages]])</f>
        <v>160.73846153846154</v>
      </c>
      <c r="T297" s="1">
        <v>155.9</v>
      </c>
      <c r="U297" s="1">
        <v>139.30000000000001</v>
      </c>
      <c r="V297" s="1">
        <v>153.4</v>
      </c>
      <c r="W297" s="5">
        <f t="shared" si="26"/>
        <v>448.6</v>
      </c>
      <c r="X297">
        <v>161.4</v>
      </c>
      <c r="Y297" s="1">
        <v>154.9</v>
      </c>
      <c r="Z297" s="5">
        <f>SUM(CPI_Inflation_Clean[[#This Row],[Fuel and light]])</f>
        <v>154.9</v>
      </c>
      <c r="AA297" s="1">
        <f>IF(CPI_Inflation_Clean[[#This Row],[Housing]]="",X298,CPI_Inflation_Clean[[#This Row],[Housing]])</f>
        <v>161.4</v>
      </c>
      <c r="AB297" s="1">
        <v>147.6</v>
      </c>
      <c r="AC297" s="5">
        <f t="shared" si="27"/>
        <v>309</v>
      </c>
      <c r="AD297" s="5">
        <f>AVERAGE(CPI_Inflation_Clean[[#This Row],[Housing Clean]:[Household goods and services]])</f>
        <v>154.5</v>
      </c>
      <c r="AE297" s="1">
        <v>157.5</v>
      </c>
      <c r="AF297" s="5">
        <f>AVERAGE(CPI_Inflation_Clean[[#This Row],[Health]])</f>
        <v>157.5</v>
      </c>
      <c r="AG297" s="1">
        <v>142.1</v>
      </c>
      <c r="AH297" s="5">
        <f>SUM(CPI_Inflation_Clean[[#This Row],[Transport and communication]])</f>
        <v>142.1</v>
      </c>
      <c r="AI297" s="1">
        <v>157.6</v>
      </c>
      <c r="AJ297" s="5">
        <f>SUM(CPI_Inflation_Clean[[#This Row],[Education]])</f>
        <v>157.6</v>
      </c>
      <c r="AK297" s="1">
        <v>194.4</v>
      </c>
      <c r="AL297" s="1">
        <v>156.6</v>
      </c>
      <c r="AM297" s="5">
        <f t="shared" si="28"/>
        <v>351</v>
      </c>
      <c r="AN297" s="1">
        <v>149.1</v>
      </c>
      <c r="AO297" s="1">
        <v>150.5</v>
      </c>
      <c r="AP297" s="5">
        <f t="shared" si="29"/>
        <v>149.80000000000001</v>
      </c>
      <c r="AQ297" s="1">
        <v>158</v>
      </c>
    </row>
    <row r="298" spans="1:43">
      <c r="A298" s="1" t="s">
        <v>33</v>
      </c>
      <c r="B298" s="1">
        <v>2021</v>
      </c>
      <c r="C298" s="1" t="s">
        <v>36</v>
      </c>
      <c r="D298" s="1" t="str">
        <f t="shared" si="24"/>
        <v>2021 April</v>
      </c>
      <c r="E298" s="1">
        <v>144.30000000000001</v>
      </c>
      <c r="F298" s="1">
        <v>198</v>
      </c>
      <c r="G298" s="1">
        <v>164.6</v>
      </c>
      <c r="H298" s="1">
        <v>155.4</v>
      </c>
      <c r="I298" s="1">
        <v>170.1</v>
      </c>
      <c r="J298" s="1">
        <v>164.4</v>
      </c>
      <c r="K298" s="1">
        <v>144.1</v>
      </c>
      <c r="L298" s="1">
        <v>161.69999999999999</v>
      </c>
      <c r="M298" s="1">
        <v>113.1</v>
      </c>
      <c r="N298" s="1">
        <v>163.9</v>
      </c>
      <c r="O298" s="1">
        <v>157.6</v>
      </c>
      <c r="P298" s="1">
        <v>168.9</v>
      </c>
      <c r="Q298" s="1">
        <v>158</v>
      </c>
      <c r="R298" s="5">
        <f t="shared" si="25"/>
        <v>2064.1</v>
      </c>
      <c r="S298" s="5">
        <f>AVERAGE(CPI_Inflation_Clean[[#This Row],[Cereals and products]:[Food and beverages]])</f>
        <v>158.77692307692308</v>
      </c>
      <c r="T298" s="1">
        <v>158.80000000000001</v>
      </c>
      <c r="U298" s="1">
        <v>148.5</v>
      </c>
      <c r="V298" s="1">
        <v>157.30000000000001</v>
      </c>
      <c r="W298" s="5">
        <f t="shared" si="26"/>
        <v>464.6</v>
      </c>
      <c r="X298">
        <v>161.4</v>
      </c>
      <c r="Y298" s="1">
        <v>155.6</v>
      </c>
      <c r="Z298" s="5">
        <f>SUM(CPI_Inflation_Clean[[#This Row],[Fuel and light]])</f>
        <v>155.6</v>
      </c>
      <c r="AA298" s="1">
        <f>IF(CPI_Inflation_Clean[[#This Row],[Housing]]="",X299,CPI_Inflation_Clean[[#This Row],[Housing]])</f>
        <v>161.4</v>
      </c>
      <c r="AB298" s="1">
        <v>151.80000000000001</v>
      </c>
      <c r="AC298" s="5">
        <f t="shared" si="27"/>
        <v>313.20000000000005</v>
      </c>
      <c r="AD298" s="5">
        <f>AVERAGE(CPI_Inflation_Clean[[#This Row],[Housing Clean]:[Household goods and services]])</f>
        <v>156.60000000000002</v>
      </c>
      <c r="AE298" s="1">
        <v>162.30000000000001</v>
      </c>
      <c r="AF298" s="5">
        <f>AVERAGE(CPI_Inflation_Clean[[#This Row],[Health]])</f>
        <v>162.30000000000001</v>
      </c>
      <c r="AG298" s="1">
        <v>146.6</v>
      </c>
      <c r="AH298" s="5">
        <f>SUM(CPI_Inflation_Clean[[#This Row],[Transport and communication]])</f>
        <v>146.6</v>
      </c>
      <c r="AI298" s="1">
        <v>160.30000000000001</v>
      </c>
      <c r="AJ298" s="5">
        <f>SUM(CPI_Inflation_Clean[[#This Row],[Education]])</f>
        <v>160.30000000000001</v>
      </c>
      <c r="AK298" s="1">
        <v>188.8</v>
      </c>
      <c r="AL298" s="1">
        <v>155.4</v>
      </c>
      <c r="AM298" s="5">
        <f t="shared" si="28"/>
        <v>344.20000000000005</v>
      </c>
      <c r="AN298" s="1">
        <v>153.19999999999999</v>
      </c>
      <c r="AO298" s="1">
        <v>154.4</v>
      </c>
      <c r="AP298" s="5">
        <f t="shared" si="29"/>
        <v>153.80000000000001</v>
      </c>
      <c r="AQ298" s="1">
        <v>157.80000000000001</v>
      </c>
    </row>
    <row r="299" spans="1:43">
      <c r="A299" s="1" t="s">
        <v>30</v>
      </c>
      <c r="B299" s="1">
        <v>2021</v>
      </c>
      <c r="C299" s="1" t="s">
        <v>37</v>
      </c>
      <c r="D299" s="1" t="str">
        <f t="shared" si="24"/>
        <v>2021 May</v>
      </c>
      <c r="E299" s="1">
        <v>145.1</v>
      </c>
      <c r="F299" s="1">
        <v>198.5</v>
      </c>
      <c r="G299" s="1">
        <v>168.6</v>
      </c>
      <c r="H299" s="1">
        <v>155.80000000000001</v>
      </c>
      <c r="I299" s="1">
        <v>184.4</v>
      </c>
      <c r="J299" s="1">
        <v>162.30000000000001</v>
      </c>
      <c r="K299" s="1">
        <v>138.4</v>
      </c>
      <c r="L299" s="1">
        <v>165.1</v>
      </c>
      <c r="M299" s="1">
        <v>114.3</v>
      </c>
      <c r="N299" s="1">
        <v>169.7</v>
      </c>
      <c r="O299" s="1">
        <v>164.6</v>
      </c>
      <c r="P299" s="1">
        <v>169.8</v>
      </c>
      <c r="Q299" s="1">
        <v>158.69999999999999</v>
      </c>
      <c r="R299" s="5">
        <f t="shared" si="25"/>
        <v>2095.2999999999997</v>
      </c>
      <c r="S299" s="5">
        <f>AVERAGE(CPI_Inflation_Clean[[#This Row],[Cereals and products]:[Food and beverages]])</f>
        <v>161.17692307692306</v>
      </c>
      <c r="T299" s="1">
        <v>165.3</v>
      </c>
      <c r="U299" s="1">
        <v>160.6</v>
      </c>
      <c r="V299" s="1">
        <v>164.5</v>
      </c>
      <c r="W299" s="5">
        <f t="shared" si="26"/>
        <v>490.4</v>
      </c>
      <c r="Y299" s="1">
        <v>161.69999999999999</v>
      </c>
      <c r="Z299" s="5">
        <f>SUM(CPI_Inflation_Clean[[#This Row],[Fuel and light]])</f>
        <v>161.69999999999999</v>
      </c>
      <c r="AA299" s="1">
        <f>IF(CPI_Inflation_Clean[[#This Row],[Housing]]="",X300,CPI_Inflation_Clean[[#This Row],[Housing]])</f>
        <v>161.6</v>
      </c>
      <c r="AB299" s="1">
        <v>158.80000000000001</v>
      </c>
      <c r="AC299" s="5">
        <f t="shared" si="27"/>
        <v>320.39999999999998</v>
      </c>
      <c r="AD299" s="5">
        <f>AVERAGE(CPI_Inflation_Clean[[#This Row],[Housing Clean]:[Household goods and services]])</f>
        <v>160.19999999999999</v>
      </c>
      <c r="AE299" s="1">
        <v>169.1</v>
      </c>
      <c r="AF299" s="5">
        <f>AVERAGE(CPI_Inflation_Clean[[#This Row],[Health]])</f>
        <v>169.1</v>
      </c>
      <c r="AG299" s="1">
        <v>153.19999999999999</v>
      </c>
      <c r="AH299" s="5">
        <f>SUM(CPI_Inflation_Clean[[#This Row],[Transport and communication]])</f>
        <v>153.19999999999999</v>
      </c>
      <c r="AI299" s="1">
        <v>167.6</v>
      </c>
      <c r="AJ299" s="5">
        <f>SUM(CPI_Inflation_Clean[[#This Row],[Education]])</f>
        <v>167.6</v>
      </c>
      <c r="AK299" s="1">
        <v>189.6</v>
      </c>
      <c r="AL299" s="1">
        <v>159.30000000000001</v>
      </c>
      <c r="AM299" s="5">
        <f t="shared" si="28"/>
        <v>348.9</v>
      </c>
      <c r="AN299" s="1">
        <v>160</v>
      </c>
      <c r="AO299" s="1">
        <v>161.1</v>
      </c>
      <c r="AP299" s="5">
        <f t="shared" si="29"/>
        <v>160.55000000000001</v>
      </c>
      <c r="AQ299" s="1">
        <v>161.1</v>
      </c>
    </row>
    <row r="300" spans="1:43">
      <c r="A300" s="1" t="s">
        <v>32</v>
      </c>
      <c r="B300" s="1">
        <v>2021</v>
      </c>
      <c r="C300" s="1" t="s">
        <v>37</v>
      </c>
      <c r="D300" s="1" t="str">
        <f t="shared" si="24"/>
        <v>2021 May</v>
      </c>
      <c r="E300" s="1">
        <v>148.80000000000001</v>
      </c>
      <c r="F300" s="1">
        <v>204.3</v>
      </c>
      <c r="G300" s="1">
        <v>173</v>
      </c>
      <c r="H300" s="1">
        <v>156.5</v>
      </c>
      <c r="I300" s="1">
        <v>168.8</v>
      </c>
      <c r="J300" s="1">
        <v>172.5</v>
      </c>
      <c r="K300" s="1">
        <v>166.5</v>
      </c>
      <c r="L300" s="1">
        <v>165.9</v>
      </c>
      <c r="M300" s="1">
        <v>115.9</v>
      </c>
      <c r="N300" s="1">
        <v>165.2</v>
      </c>
      <c r="O300" s="1">
        <v>152</v>
      </c>
      <c r="P300" s="1">
        <v>171.1</v>
      </c>
      <c r="Q300" s="1">
        <v>164.2</v>
      </c>
      <c r="R300" s="5">
        <f t="shared" si="25"/>
        <v>2124.7000000000003</v>
      </c>
      <c r="S300" s="5">
        <f>AVERAGE(CPI_Inflation_Clean[[#This Row],[Cereals and products]:[Food and beverages]])</f>
        <v>163.43846153846155</v>
      </c>
      <c r="T300" s="1">
        <v>156.5</v>
      </c>
      <c r="U300" s="1">
        <v>140.19999999999999</v>
      </c>
      <c r="V300" s="1">
        <v>154.1</v>
      </c>
      <c r="W300" s="5">
        <f t="shared" si="26"/>
        <v>450.79999999999995</v>
      </c>
      <c r="X300">
        <v>161.6</v>
      </c>
      <c r="Y300" s="1">
        <v>155.5</v>
      </c>
      <c r="Z300" s="5">
        <f>SUM(CPI_Inflation_Clean[[#This Row],[Fuel and light]])</f>
        <v>155.5</v>
      </c>
      <c r="AA300" s="1">
        <f>IF(CPI_Inflation_Clean[[#This Row],[Housing]]="",X301,CPI_Inflation_Clean[[#This Row],[Housing]])</f>
        <v>161.6</v>
      </c>
      <c r="AB300" s="1">
        <v>150.1</v>
      </c>
      <c r="AC300" s="5">
        <f t="shared" si="27"/>
        <v>311.7</v>
      </c>
      <c r="AD300" s="5">
        <f>AVERAGE(CPI_Inflation_Clean[[#This Row],[Housing Clean]:[Household goods and services]])</f>
        <v>155.85</v>
      </c>
      <c r="AE300" s="1">
        <v>160.4</v>
      </c>
      <c r="AF300" s="5">
        <f>AVERAGE(CPI_Inflation_Clean[[#This Row],[Health]])</f>
        <v>160.4</v>
      </c>
      <c r="AG300" s="1">
        <v>145</v>
      </c>
      <c r="AH300" s="5">
        <f>SUM(CPI_Inflation_Clean[[#This Row],[Transport and communication]])</f>
        <v>145</v>
      </c>
      <c r="AI300" s="1">
        <v>156.6</v>
      </c>
      <c r="AJ300" s="5">
        <f>SUM(CPI_Inflation_Clean[[#This Row],[Education]])</f>
        <v>156.6</v>
      </c>
      <c r="AK300" s="1">
        <v>198.2</v>
      </c>
      <c r="AL300" s="1">
        <v>157.5</v>
      </c>
      <c r="AM300" s="5">
        <f t="shared" si="28"/>
        <v>355.7</v>
      </c>
      <c r="AN300" s="1">
        <v>152.6</v>
      </c>
      <c r="AO300" s="1">
        <v>152.30000000000001</v>
      </c>
      <c r="AP300" s="5">
        <f t="shared" si="29"/>
        <v>152.44999999999999</v>
      </c>
      <c r="AQ300" s="1">
        <v>159.5</v>
      </c>
    </row>
    <row r="301" spans="1:43">
      <c r="A301" s="1" t="s">
        <v>33</v>
      </c>
      <c r="B301" s="1">
        <v>2021</v>
      </c>
      <c r="C301" s="1" t="s">
        <v>37</v>
      </c>
      <c r="D301" s="1" t="str">
        <f t="shared" si="24"/>
        <v>2021 May</v>
      </c>
      <c r="E301" s="1">
        <v>146.30000000000001</v>
      </c>
      <c r="F301" s="1">
        <v>200.5</v>
      </c>
      <c r="G301" s="1">
        <v>170.3</v>
      </c>
      <c r="H301" s="1">
        <v>156.1</v>
      </c>
      <c r="I301" s="1">
        <v>178.7</v>
      </c>
      <c r="J301" s="1">
        <v>167.1</v>
      </c>
      <c r="K301" s="1">
        <v>147.9</v>
      </c>
      <c r="L301" s="1">
        <v>165.4</v>
      </c>
      <c r="M301" s="1">
        <v>114.8</v>
      </c>
      <c r="N301" s="1">
        <v>168.2</v>
      </c>
      <c r="O301" s="1">
        <v>159.30000000000001</v>
      </c>
      <c r="P301" s="1">
        <v>170.4</v>
      </c>
      <c r="Q301" s="1">
        <v>160.69999999999999</v>
      </c>
      <c r="R301" s="5">
        <f t="shared" si="25"/>
        <v>2105.7000000000003</v>
      </c>
      <c r="S301" s="5">
        <f>AVERAGE(CPI_Inflation_Clean[[#This Row],[Cereals and products]:[Food and beverages]])</f>
        <v>161.9769230769231</v>
      </c>
      <c r="T301" s="1">
        <v>161.80000000000001</v>
      </c>
      <c r="U301" s="1">
        <v>152.1</v>
      </c>
      <c r="V301" s="1">
        <v>160.4</v>
      </c>
      <c r="W301" s="5">
        <f t="shared" si="26"/>
        <v>474.29999999999995</v>
      </c>
      <c r="X301">
        <v>161.6</v>
      </c>
      <c r="Y301" s="1">
        <v>159.4</v>
      </c>
      <c r="Z301" s="5">
        <f>SUM(CPI_Inflation_Clean[[#This Row],[Fuel and light]])</f>
        <v>159.4</v>
      </c>
      <c r="AA301" s="1">
        <f>IF(CPI_Inflation_Clean[[#This Row],[Housing]]="",X302,CPI_Inflation_Clean[[#This Row],[Housing]])</f>
        <v>161.6</v>
      </c>
      <c r="AB301" s="1">
        <v>154.69999999999999</v>
      </c>
      <c r="AC301" s="5">
        <f t="shared" si="27"/>
        <v>316.29999999999995</v>
      </c>
      <c r="AD301" s="5">
        <f>AVERAGE(CPI_Inflation_Clean[[#This Row],[Housing Clean]:[Household goods and services]])</f>
        <v>158.14999999999998</v>
      </c>
      <c r="AE301" s="1">
        <v>165.8</v>
      </c>
      <c r="AF301" s="5">
        <f>AVERAGE(CPI_Inflation_Clean[[#This Row],[Health]])</f>
        <v>165.8</v>
      </c>
      <c r="AG301" s="1">
        <v>148.9</v>
      </c>
      <c r="AH301" s="5">
        <f>SUM(CPI_Inflation_Clean[[#This Row],[Transport and communication]])</f>
        <v>148.9</v>
      </c>
      <c r="AI301" s="1">
        <v>161.19999999999999</v>
      </c>
      <c r="AJ301" s="5">
        <f>SUM(CPI_Inflation_Clean[[#This Row],[Education]])</f>
        <v>161.19999999999999</v>
      </c>
      <c r="AK301" s="1">
        <v>191.9</v>
      </c>
      <c r="AL301" s="1">
        <v>158.6</v>
      </c>
      <c r="AM301" s="5">
        <f t="shared" si="28"/>
        <v>350.5</v>
      </c>
      <c r="AN301" s="1">
        <v>155.80000000000001</v>
      </c>
      <c r="AO301" s="1">
        <v>156.80000000000001</v>
      </c>
      <c r="AP301" s="5">
        <f t="shared" si="29"/>
        <v>156.30000000000001</v>
      </c>
      <c r="AQ301" s="1">
        <v>160.4</v>
      </c>
    </row>
    <row r="302" spans="1:43">
      <c r="A302" s="1" t="s">
        <v>30</v>
      </c>
      <c r="B302" s="1">
        <v>2021</v>
      </c>
      <c r="C302" s="1" t="s">
        <v>38</v>
      </c>
      <c r="D302" s="1" t="str">
        <f t="shared" si="24"/>
        <v>2021 June</v>
      </c>
      <c r="E302" s="1">
        <v>145.6</v>
      </c>
      <c r="F302" s="1">
        <v>200.1</v>
      </c>
      <c r="G302" s="1">
        <v>179.3</v>
      </c>
      <c r="H302" s="1">
        <v>156.1</v>
      </c>
      <c r="I302" s="1">
        <v>190.4</v>
      </c>
      <c r="J302" s="1">
        <v>158.6</v>
      </c>
      <c r="K302" s="1">
        <v>144.69999999999999</v>
      </c>
      <c r="L302" s="1">
        <v>165.5</v>
      </c>
      <c r="M302" s="1">
        <v>114.6</v>
      </c>
      <c r="N302" s="1">
        <v>170</v>
      </c>
      <c r="O302" s="1">
        <v>165.5</v>
      </c>
      <c r="P302" s="1">
        <v>171.7</v>
      </c>
      <c r="Q302" s="1">
        <v>160.5</v>
      </c>
      <c r="R302" s="5">
        <f t="shared" si="25"/>
        <v>2122.6</v>
      </c>
      <c r="S302" s="5">
        <f>AVERAGE(CPI_Inflation_Clean[[#This Row],[Cereals and products]:[Food and beverages]])</f>
        <v>163.27692307692308</v>
      </c>
      <c r="T302" s="1">
        <v>165.3</v>
      </c>
      <c r="U302" s="1">
        <v>159.9</v>
      </c>
      <c r="V302" s="1">
        <v>164.6</v>
      </c>
      <c r="W302" s="5">
        <f t="shared" si="26"/>
        <v>489.80000000000007</v>
      </c>
      <c r="Y302" s="1">
        <v>162.1</v>
      </c>
      <c r="Z302" s="5">
        <f>SUM(CPI_Inflation_Clean[[#This Row],[Fuel and light]])</f>
        <v>162.1</v>
      </c>
      <c r="AA302" s="1">
        <f>IF(CPI_Inflation_Clean[[#This Row],[Housing]]="",X303,CPI_Inflation_Clean[[#This Row],[Housing]])</f>
        <v>160.5</v>
      </c>
      <c r="AB302" s="1">
        <v>159.19999999999999</v>
      </c>
      <c r="AC302" s="5">
        <f t="shared" si="27"/>
        <v>319.7</v>
      </c>
      <c r="AD302" s="5">
        <f>AVERAGE(CPI_Inflation_Clean[[#This Row],[Housing Clean]:[Household goods and services]])</f>
        <v>159.85</v>
      </c>
      <c r="AE302" s="1">
        <v>169.7</v>
      </c>
      <c r="AF302" s="5">
        <f>AVERAGE(CPI_Inflation_Clean[[#This Row],[Health]])</f>
        <v>169.7</v>
      </c>
      <c r="AG302" s="1">
        <v>154.19999999999999</v>
      </c>
      <c r="AH302" s="5">
        <f>SUM(CPI_Inflation_Clean[[#This Row],[Transport and communication]])</f>
        <v>154.19999999999999</v>
      </c>
      <c r="AI302" s="1">
        <v>166.8</v>
      </c>
      <c r="AJ302" s="5">
        <f>SUM(CPI_Inflation_Clean[[#This Row],[Education]])</f>
        <v>166.8</v>
      </c>
      <c r="AK302" s="1">
        <v>189.1</v>
      </c>
      <c r="AL302" s="1">
        <v>159.4</v>
      </c>
      <c r="AM302" s="5">
        <f t="shared" si="28"/>
        <v>348.5</v>
      </c>
      <c r="AN302" s="1">
        <v>160.4</v>
      </c>
      <c r="AO302" s="1">
        <v>161.5</v>
      </c>
      <c r="AP302" s="5">
        <f t="shared" si="29"/>
        <v>160.94999999999999</v>
      </c>
      <c r="AQ302" s="1">
        <v>162.1</v>
      </c>
    </row>
    <row r="303" spans="1:43">
      <c r="A303" s="1" t="s">
        <v>32</v>
      </c>
      <c r="B303" s="1">
        <v>2021</v>
      </c>
      <c r="C303" s="1" t="s">
        <v>38</v>
      </c>
      <c r="D303" s="1" t="str">
        <f t="shared" si="24"/>
        <v>2021 June</v>
      </c>
      <c r="E303" s="1">
        <v>149.19999999999999</v>
      </c>
      <c r="F303" s="1">
        <v>205.5</v>
      </c>
      <c r="G303" s="1">
        <v>182.8</v>
      </c>
      <c r="H303" s="1">
        <v>156.5</v>
      </c>
      <c r="I303" s="1">
        <v>172.2</v>
      </c>
      <c r="J303" s="1">
        <v>171.5</v>
      </c>
      <c r="K303" s="1">
        <v>176.2</v>
      </c>
      <c r="L303" s="1">
        <v>166.9</v>
      </c>
      <c r="M303" s="1">
        <v>116.1</v>
      </c>
      <c r="N303" s="1">
        <v>165.5</v>
      </c>
      <c r="O303" s="1">
        <v>152.30000000000001</v>
      </c>
      <c r="P303" s="1">
        <v>173.3</v>
      </c>
      <c r="Q303" s="1">
        <v>166.2</v>
      </c>
      <c r="R303" s="5">
        <f t="shared" si="25"/>
        <v>2154.1999999999998</v>
      </c>
      <c r="S303" s="5">
        <f>AVERAGE(CPI_Inflation_Clean[[#This Row],[Cereals and products]:[Food and beverages]])</f>
        <v>165.7076923076923</v>
      </c>
      <c r="T303" s="1">
        <v>157.30000000000001</v>
      </c>
      <c r="U303" s="1">
        <v>140.5</v>
      </c>
      <c r="V303" s="1">
        <v>154.80000000000001</v>
      </c>
      <c r="W303" s="5">
        <f t="shared" si="26"/>
        <v>452.6</v>
      </c>
      <c r="X303">
        <v>160.5</v>
      </c>
      <c r="Y303" s="1">
        <v>156.1</v>
      </c>
      <c r="Z303" s="5">
        <f>SUM(CPI_Inflation_Clean[[#This Row],[Fuel and light]])</f>
        <v>156.1</v>
      </c>
      <c r="AA303" s="1">
        <f>IF(CPI_Inflation_Clean[[#This Row],[Housing]]="",X304,CPI_Inflation_Clean[[#This Row],[Housing]])</f>
        <v>160.5</v>
      </c>
      <c r="AB303" s="1">
        <v>149.80000000000001</v>
      </c>
      <c r="AC303" s="5">
        <f t="shared" si="27"/>
        <v>310.3</v>
      </c>
      <c r="AD303" s="5">
        <f>AVERAGE(CPI_Inflation_Clean[[#This Row],[Housing Clean]:[Household goods and services]])</f>
        <v>155.15</v>
      </c>
      <c r="AE303" s="1">
        <v>160.80000000000001</v>
      </c>
      <c r="AF303" s="5">
        <f>AVERAGE(CPI_Inflation_Clean[[#This Row],[Health]])</f>
        <v>160.80000000000001</v>
      </c>
      <c r="AG303" s="1">
        <v>147.5</v>
      </c>
      <c r="AH303" s="5">
        <f>SUM(CPI_Inflation_Clean[[#This Row],[Transport and communication]])</f>
        <v>147.5</v>
      </c>
      <c r="AI303" s="1">
        <v>158.1</v>
      </c>
      <c r="AJ303" s="5">
        <f>SUM(CPI_Inflation_Clean[[#This Row],[Education]])</f>
        <v>158.1</v>
      </c>
      <c r="AK303" s="1">
        <v>195.6</v>
      </c>
      <c r="AL303" s="1">
        <v>158</v>
      </c>
      <c r="AM303" s="5">
        <f t="shared" si="28"/>
        <v>353.6</v>
      </c>
      <c r="AN303" s="1">
        <v>150.69999999999999</v>
      </c>
      <c r="AO303" s="1">
        <v>153.4</v>
      </c>
      <c r="AP303" s="5">
        <f t="shared" si="29"/>
        <v>152.05000000000001</v>
      </c>
      <c r="AQ303" s="1">
        <v>160.4</v>
      </c>
    </row>
    <row r="304" spans="1:43">
      <c r="A304" s="1" t="s">
        <v>33</v>
      </c>
      <c r="B304" s="1">
        <v>2021</v>
      </c>
      <c r="C304" s="1" t="s">
        <v>38</v>
      </c>
      <c r="D304" s="1" t="str">
        <f t="shared" si="24"/>
        <v>2021 June</v>
      </c>
      <c r="E304" s="1">
        <v>146.69999999999999</v>
      </c>
      <c r="F304" s="1">
        <v>202</v>
      </c>
      <c r="G304" s="1">
        <v>180.7</v>
      </c>
      <c r="H304" s="1">
        <v>156.19999999999999</v>
      </c>
      <c r="I304" s="1">
        <v>183.7</v>
      </c>
      <c r="J304" s="1">
        <v>164.6</v>
      </c>
      <c r="K304" s="1">
        <v>155.4</v>
      </c>
      <c r="L304" s="1">
        <v>166</v>
      </c>
      <c r="M304" s="1">
        <v>115.1</v>
      </c>
      <c r="N304" s="1">
        <v>168.5</v>
      </c>
      <c r="O304" s="1">
        <v>160</v>
      </c>
      <c r="P304" s="1">
        <v>172.4</v>
      </c>
      <c r="Q304" s="1">
        <v>162.6</v>
      </c>
      <c r="R304" s="5">
        <f t="shared" si="25"/>
        <v>2133.9</v>
      </c>
      <c r="S304" s="5">
        <f>AVERAGE(CPI_Inflation_Clean[[#This Row],[Cereals and products]:[Food and beverages]])</f>
        <v>164.14615384615385</v>
      </c>
      <c r="T304" s="1">
        <v>162.19999999999999</v>
      </c>
      <c r="U304" s="1">
        <v>151.80000000000001</v>
      </c>
      <c r="V304" s="1">
        <v>160.69999999999999</v>
      </c>
      <c r="W304" s="5">
        <f t="shared" si="26"/>
        <v>474.7</v>
      </c>
      <c r="X304">
        <v>160.5</v>
      </c>
      <c r="Y304" s="1">
        <v>159.80000000000001</v>
      </c>
      <c r="Z304" s="5">
        <f>SUM(CPI_Inflation_Clean[[#This Row],[Fuel and light]])</f>
        <v>159.80000000000001</v>
      </c>
      <c r="AA304" s="1">
        <f>IF(CPI_Inflation_Clean[[#This Row],[Housing]]="",X305,CPI_Inflation_Clean[[#This Row],[Housing]])</f>
        <v>160.5</v>
      </c>
      <c r="AB304" s="1">
        <v>154.80000000000001</v>
      </c>
      <c r="AC304" s="5">
        <f t="shared" si="27"/>
        <v>315.3</v>
      </c>
      <c r="AD304" s="5">
        <f>AVERAGE(CPI_Inflation_Clean[[#This Row],[Housing Clean]:[Household goods and services]])</f>
        <v>157.65</v>
      </c>
      <c r="AE304" s="1">
        <v>166.3</v>
      </c>
      <c r="AF304" s="5">
        <f>AVERAGE(CPI_Inflation_Clean[[#This Row],[Health]])</f>
        <v>166.3</v>
      </c>
      <c r="AG304" s="1">
        <v>150.69999999999999</v>
      </c>
      <c r="AH304" s="5">
        <f>SUM(CPI_Inflation_Clean[[#This Row],[Transport and communication]])</f>
        <v>150.69999999999999</v>
      </c>
      <c r="AI304" s="1">
        <v>161.69999999999999</v>
      </c>
      <c r="AJ304" s="5">
        <f>SUM(CPI_Inflation_Clean[[#This Row],[Education]])</f>
        <v>161.69999999999999</v>
      </c>
      <c r="AK304" s="1">
        <v>190.8</v>
      </c>
      <c r="AL304" s="1">
        <v>158.80000000000001</v>
      </c>
      <c r="AM304" s="5">
        <f t="shared" si="28"/>
        <v>349.6</v>
      </c>
      <c r="AN304" s="1">
        <v>154.9</v>
      </c>
      <c r="AO304" s="1">
        <v>157.6</v>
      </c>
      <c r="AP304" s="5">
        <f t="shared" si="29"/>
        <v>156.25</v>
      </c>
      <c r="AQ304" s="1">
        <v>161.30000000000001</v>
      </c>
    </row>
    <row r="305" spans="1:43">
      <c r="A305" s="1" t="s">
        <v>30</v>
      </c>
      <c r="B305" s="1">
        <v>2021</v>
      </c>
      <c r="C305" s="1" t="s">
        <v>39</v>
      </c>
      <c r="D305" s="1" t="str">
        <f t="shared" si="24"/>
        <v>2021 July</v>
      </c>
      <c r="E305" s="1">
        <v>145.1</v>
      </c>
      <c r="F305" s="1">
        <v>204.5</v>
      </c>
      <c r="G305" s="1">
        <v>180.4</v>
      </c>
      <c r="H305" s="1">
        <v>157.1</v>
      </c>
      <c r="I305" s="1">
        <v>188.7</v>
      </c>
      <c r="J305" s="1">
        <v>157.69999999999999</v>
      </c>
      <c r="K305" s="1">
        <v>152.80000000000001</v>
      </c>
      <c r="L305" s="1">
        <v>163.6</v>
      </c>
      <c r="M305" s="1">
        <v>113.9</v>
      </c>
      <c r="N305" s="1">
        <v>169.7</v>
      </c>
      <c r="O305" s="1">
        <v>166.2</v>
      </c>
      <c r="P305" s="1">
        <v>171</v>
      </c>
      <c r="Q305" s="1">
        <v>161.69999999999999</v>
      </c>
      <c r="R305" s="5">
        <f t="shared" si="25"/>
        <v>2132.4</v>
      </c>
      <c r="S305" s="5">
        <f>AVERAGE(CPI_Inflation_Clean[[#This Row],[Cereals and products]:[Food and beverages]])</f>
        <v>164.03076923076924</v>
      </c>
      <c r="T305" s="1">
        <v>166</v>
      </c>
      <c r="U305" s="1">
        <v>161.1</v>
      </c>
      <c r="V305" s="1">
        <v>165.3</v>
      </c>
      <c r="W305" s="5">
        <f t="shared" si="26"/>
        <v>492.40000000000003</v>
      </c>
      <c r="Y305" s="1">
        <v>162.5</v>
      </c>
      <c r="Z305" s="5">
        <f>SUM(CPI_Inflation_Clean[[#This Row],[Fuel and light]])</f>
        <v>162.5</v>
      </c>
      <c r="AA305" s="1">
        <f>IF(CPI_Inflation_Clean[[#This Row],[Housing]]="",X306,CPI_Inflation_Clean[[#This Row],[Housing]])</f>
        <v>161.5</v>
      </c>
      <c r="AB305" s="1">
        <v>160.30000000000001</v>
      </c>
      <c r="AC305" s="5">
        <f t="shared" si="27"/>
        <v>321.8</v>
      </c>
      <c r="AD305" s="5">
        <f>AVERAGE(CPI_Inflation_Clean[[#This Row],[Housing Clean]:[Household goods and services]])</f>
        <v>160.9</v>
      </c>
      <c r="AE305" s="1">
        <v>170.4</v>
      </c>
      <c r="AF305" s="5">
        <f>AVERAGE(CPI_Inflation_Clean[[#This Row],[Health]])</f>
        <v>170.4</v>
      </c>
      <c r="AG305" s="1">
        <v>157.1</v>
      </c>
      <c r="AH305" s="5">
        <f>SUM(CPI_Inflation_Clean[[#This Row],[Transport and communication]])</f>
        <v>157.1</v>
      </c>
      <c r="AI305" s="1">
        <v>167.2</v>
      </c>
      <c r="AJ305" s="5">
        <f>SUM(CPI_Inflation_Clean[[#This Row],[Education]])</f>
        <v>167.2</v>
      </c>
      <c r="AK305" s="1">
        <v>189.7</v>
      </c>
      <c r="AL305" s="1">
        <v>160.4</v>
      </c>
      <c r="AM305" s="5">
        <f t="shared" si="28"/>
        <v>350.1</v>
      </c>
      <c r="AN305" s="1">
        <v>160.69999999999999</v>
      </c>
      <c r="AO305" s="1">
        <v>162.80000000000001</v>
      </c>
      <c r="AP305" s="5">
        <f t="shared" si="29"/>
        <v>161.75</v>
      </c>
      <c r="AQ305" s="1">
        <v>163.19999999999999</v>
      </c>
    </row>
    <row r="306" spans="1:43">
      <c r="A306" s="1" t="s">
        <v>32</v>
      </c>
      <c r="B306" s="1">
        <v>2021</v>
      </c>
      <c r="C306" s="1" t="s">
        <v>39</v>
      </c>
      <c r="D306" s="1" t="str">
        <f t="shared" si="24"/>
        <v>2021 July</v>
      </c>
      <c r="E306" s="1">
        <v>149.1</v>
      </c>
      <c r="F306" s="1">
        <v>210.9</v>
      </c>
      <c r="G306" s="1">
        <v>185</v>
      </c>
      <c r="H306" s="1">
        <v>158.19999999999999</v>
      </c>
      <c r="I306" s="1">
        <v>170.6</v>
      </c>
      <c r="J306" s="1">
        <v>170.9</v>
      </c>
      <c r="K306" s="1">
        <v>186.4</v>
      </c>
      <c r="L306" s="1">
        <v>164.7</v>
      </c>
      <c r="M306" s="1">
        <v>115.7</v>
      </c>
      <c r="N306" s="1">
        <v>165.5</v>
      </c>
      <c r="O306" s="1">
        <v>153.4</v>
      </c>
      <c r="P306" s="1">
        <v>173.5</v>
      </c>
      <c r="Q306" s="1">
        <v>167.9</v>
      </c>
      <c r="R306" s="5">
        <f t="shared" si="25"/>
        <v>2171.8000000000002</v>
      </c>
      <c r="S306" s="5">
        <f>AVERAGE(CPI_Inflation_Clean[[#This Row],[Cereals and products]:[Food and beverages]])</f>
        <v>167.06153846153848</v>
      </c>
      <c r="T306" s="1">
        <v>157.9</v>
      </c>
      <c r="U306" s="1">
        <v>141.9</v>
      </c>
      <c r="V306" s="1">
        <v>155.5</v>
      </c>
      <c r="W306" s="5">
        <f t="shared" si="26"/>
        <v>455.3</v>
      </c>
      <c r="X306">
        <v>161.5</v>
      </c>
      <c r="Y306" s="1">
        <v>157.69999999999999</v>
      </c>
      <c r="Z306" s="5">
        <f>SUM(CPI_Inflation_Clean[[#This Row],[Fuel and light]])</f>
        <v>157.69999999999999</v>
      </c>
      <c r="AA306" s="1">
        <f>IF(CPI_Inflation_Clean[[#This Row],[Housing]]="",X307,CPI_Inflation_Clean[[#This Row],[Housing]])</f>
        <v>161.5</v>
      </c>
      <c r="AB306" s="1">
        <v>150.69999999999999</v>
      </c>
      <c r="AC306" s="5">
        <f t="shared" si="27"/>
        <v>312.2</v>
      </c>
      <c r="AD306" s="5">
        <f>AVERAGE(CPI_Inflation_Clean[[#This Row],[Housing Clean]:[Household goods and services]])</f>
        <v>156.1</v>
      </c>
      <c r="AE306" s="1">
        <v>161.5</v>
      </c>
      <c r="AF306" s="5">
        <f>AVERAGE(CPI_Inflation_Clean[[#This Row],[Health]])</f>
        <v>161.5</v>
      </c>
      <c r="AG306" s="1">
        <v>149.5</v>
      </c>
      <c r="AH306" s="5">
        <f>SUM(CPI_Inflation_Clean[[#This Row],[Transport and communication]])</f>
        <v>149.5</v>
      </c>
      <c r="AI306" s="1">
        <v>160.30000000000001</v>
      </c>
      <c r="AJ306" s="5">
        <f>SUM(CPI_Inflation_Clean[[#This Row],[Education]])</f>
        <v>160.30000000000001</v>
      </c>
      <c r="AK306" s="1">
        <v>195.5</v>
      </c>
      <c r="AL306" s="1">
        <v>159.6</v>
      </c>
      <c r="AM306" s="5">
        <f t="shared" si="28"/>
        <v>355.1</v>
      </c>
      <c r="AN306" s="1">
        <v>151.19999999999999</v>
      </c>
      <c r="AO306" s="1">
        <v>155</v>
      </c>
      <c r="AP306" s="5">
        <f t="shared" si="29"/>
        <v>153.1</v>
      </c>
      <c r="AQ306" s="1">
        <v>161.80000000000001</v>
      </c>
    </row>
    <row r="307" spans="1:43">
      <c r="A307" s="1" t="s">
        <v>33</v>
      </c>
      <c r="B307" s="1">
        <v>2021</v>
      </c>
      <c r="C307" s="1" t="s">
        <v>39</v>
      </c>
      <c r="D307" s="1" t="str">
        <f t="shared" si="24"/>
        <v>2021 July</v>
      </c>
      <c r="E307" s="1">
        <v>146.4</v>
      </c>
      <c r="F307" s="1">
        <v>206.8</v>
      </c>
      <c r="G307" s="1">
        <v>182.2</v>
      </c>
      <c r="H307" s="1">
        <v>157.5</v>
      </c>
      <c r="I307" s="1">
        <v>182.1</v>
      </c>
      <c r="J307" s="1">
        <v>163.9</v>
      </c>
      <c r="K307" s="1">
        <v>164.2</v>
      </c>
      <c r="L307" s="1">
        <v>164</v>
      </c>
      <c r="M307" s="1">
        <v>114.5</v>
      </c>
      <c r="N307" s="1">
        <v>168.3</v>
      </c>
      <c r="O307" s="1">
        <v>160.9</v>
      </c>
      <c r="P307" s="1">
        <v>172.2</v>
      </c>
      <c r="Q307" s="1">
        <v>164</v>
      </c>
      <c r="R307" s="5">
        <f t="shared" si="25"/>
        <v>2147</v>
      </c>
      <c r="S307" s="5">
        <f>AVERAGE(CPI_Inflation_Clean[[#This Row],[Cereals and products]:[Food and beverages]])</f>
        <v>165.15384615384616</v>
      </c>
      <c r="T307" s="1">
        <v>162.80000000000001</v>
      </c>
      <c r="U307" s="1">
        <v>153.1</v>
      </c>
      <c r="V307" s="1">
        <v>161.4</v>
      </c>
      <c r="W307" s="5">
        <f t="shared" si="26"/>
        <v>477.29999999999995</v>
      </c>
      <c r="X307">
        <v>161.5</v>
      </c>
      <c r="Y307" s="1">
        <v>160.69999999999999</v>
      </c>
      <c r="Z307" s="5">
        <f>SUM(CPI_Inflation_Clean[[#This Row],[Fuel and light]])</f>
        <v>160.69999999999999</v>
      </c>
      <c r="AA307" s="1">
        <f>IF(CPI_Inflation_Clean[[#This Row],[Housing]]="",X308,CPI_Inflation_Clean[[#This Row],[Housing]])</f>
        <v>161.5</v>
      </c>
      <c r="AB307" s="1">
        <v>155.80000000000001</v>
      </c>
      <c r="AC307" s="5">
        <f t="shared" si="27"/>
        <v>317.3</v>
      </c>
      <c r="AD307" s="5">
        <f>AVERAGE(CPI_Inflation_Clean[[#This Row],[Housing Clean]:[Household goods and services]])</f>
        <v>158.65</v>
      </c>
      <c r="AE307" s="1">
        <v>167</v>
      </c>
      <c r="AF307" s="5">
        <f>AVERAGE(CPI_Inflation_Clean[[#This Row],[Health]])</f>
        <v>167</v>
      </c>
      <c r="AG307" s="1">
        <v>153.1</v>
      </c>
      <c r="AH307" s="5">
        <f>SUM(CPI_Inflation_Clean[[#This Row],[Transport and communication]])</f>
        <v>153.1</v>
      </c>
      <c r="AI307" s="1">
        <v>163.19999999999999</v>
      </c>
      <c r="AJ307" s="5">
        <f>SUM(CPI_Inflation_Clean[[#This Row],[Education]])</f>
        <v>163.19999999999999</v>
      </c>
      <c r="AK307" s="1">
        <v>191.2</v>
      </c>
      <c r="AL307" s="1">
        <v>160.1</v>
      </c>
      <c r="AM307" s="5">
        <f t="shared" si="28"/>
        <v>351.29999999999995</v>
      </c>
      <c r="AN307" s="1">
        <v>155.30000000000001</v>
      </c>
      <c r="AO307" s="1">
        <v>159</v>
      </c>
      <c r="AP307" s="5">
        <f t="shared" si="29"/>
        <v>157.15</v>
      </c>
      <c r="AQ307" s="1">
        <v>162.5</v>
      </c>
    </row>
    <row r="308" spans="1:43">
      <c r="A308" s="1" t="s">
        <v>30</v>
      </c>
      <c r="B308" s="1">
        <v>2021</v>
      </c>
      <c r="C308" s="1" t="s">
        <v>40</v>
      </c>
      <c r="D308" s="1" t="str">
        <f t="shared" si="24"/>
        <v>2021 August</v>
      </c>
      <c r="E308" s="1">
        <v>144.9</v>
      </c>
      <c r="F308" s="1">
        <v>202.3</v>
      </c>
      <c r="G308" s="1">
        <v>176.5</v>
      </c>
      <c r="H308" s="1">
        <v>157.5</v>
      </c>
      <c r="I308" s="1">
        <v>190.9</v>
      </c>
      <c r="J308" s="1">
        <v>155.69999999999999</v>
      </c>
      <c r="K308" s="1">
        <v>153.9</v>
      </c>
      <c r="L308" s="1">
        <v>162.80000000000001</v>
      </c>
      <c r="M308" s="1">
        <v>115.2</v>
      </c>
      <c r="N308" s="1">
        <v>169.8</v>
      </c>
      <c r="O308" s="1">
        <v>167.6</v>
      </c>
      <c r="P308" s="1">
        <v>171.9</v>
      </c>
      <c r="Q308" s="1">
        <v>161.80000000000001</v>
      </c>
      <c r="R308" s="5">
        <f t="shared" si="25"/>
        <v>2130.8000000000002</v>
      </c>
      <c r="S308" s="5">
        <f>AVERAGE(CPI_Inflation_Clean[[#This Row],[Cereals and products]:[Food and beverages]])</f>
        <v>163.90769230769232</v>
      </c>
      <c r="T308" s="1">
        <v>167</v>
      </c>
      <c r="U308" s="1">
        <v>162.6</v>
      </c>
      <c r="V308" s="1">
        <v>166.3</v>
      </c>
      <c r="W308" s="5">
        <f t="shared" si="26"/>
        <v>495.90000000000003</v>
      </c>
      <c r="Y308" s="1">
        <v>163.1</v>
      </c>
      <c r="Z308" s="5">
        <f>SUM(CPI_Inflation_Clean[[#This Row],[Fuel and light]])</f>
        <v>163.1</v>
      </c>
      <c r="AA308" s="1">
        <f>IF(CPI_Inflation_Clean[[#This Row],[Housing]]="",X309,CPI_Inflation_Clean[[#This Row],[Housing]])</f>
        <v>162.1</v>
      </c>
      <c r="AB308" s="1">
        <v>160.9</v>
      </c>
      <c r="AC308" s="5">
        <f t="shared" si="27"/>
        <v>323</v>
      </c>
      <c r="AD308" s="5">
        <f>AVERAGE(CPI_Inflation_Clean[[#This Row],[Housing Clean]:[Household goods and services]])</f>
        <v>161.5</v>
      </c>
      <c r="AE308" s="1">
        <v>171.1</v>
      </c>
      <c r="AF308" s="5">
        <f>AVERAGE(CPI_Inflation_Clean[[#This Row],[Health]])</f>
        <v>171.1</v>
      </c>
      <c r="AG308" s="1">
        <v>157.69999999999999</v>
      </c>
      <c r="AH308" s="5">
        <f>SUM(CPI_Inflation_Clean[[#This Row],[Transport and communication]])</f>
        <v>157.69999999999999</v>
      </c>
      <c r="AI308" s="1">
        <v>167.5</v>
      </c>
      <c r="AJ308" s="5">
        <f>SUM(CPI_Inflation_Clean[[#This Row],[Education]])</f>
        <v>167.5</v>
      </c>
      <c r="AK308" s="1">
        <v>190.2</v>
      </c>
      <c r="AL308" s="1">
        <v>160.30000000000001</v>
      </c>
      <c r="AM308" s="5">
        <f t="shared" si="28"/>
        <v>350.5</v>
      </c>
      <c r="AN308" s="1">
        <v>161.1</v>
      </c>
      <c r="AO308" s="1">
        <v>163.30000000000001</v>
      </c>
      <c r="AP308" s="5">
        <f t="shared" si="29"/>
        <v>162.19999999999999</v>
      </c>
      <c r="AQ308" s="1">
        <v>163.6</v>
      </c>
    </row>
    <row r="309" spans="1:43">
      <c r="A309" s="1" t="s">
        <v>32</v>
      </c>
      <c r="B309" s="1">
        <v>2021</v>
      </c>
      <c r="C309" s="1" t="s">
        <v>40</v>
      </c>
      <c r="D309" s="1" t="str">
        <f t="shared" si="24"/>
        <v>2021 August</v>
      </c>
      <c r="E309" s="1">
        <v>149.30000000000001</v>
      </c>
      <c r="F309" s="1">
        <v>207.4</v>
      </c>
      <c r="G309" s="1">
        <v>174.1</v>
      </c>
      <c r="H309" s="1">
        <v>159.19999999999999</v>
      </c>
      <c r="I309" s="1">
        <v>175</v>
      </c>
      <c r="J309" s="1">
        <v>161.30000000000001</v>
      </c>
      <c r="K309" s="1">
        <v>183.3</v>
      </c>
      <c r="L309" s="1">
        <v>164.5</v>
      </c>
      <c r="M309" s="1">
        <v>120.4</v>
      </c>
      <c r="N309" s="1">
        <v>166.2</v>
      </c>
      <c r="O309" s="1">
        <v>154.80000000000001</v>
      </c>
      <c r="P309" s="1">
        <v>175.1</v>
      </c>
      <c r="Q309" s="1">
        <v>167.3</v>
      </c>
      <c r="R309" s="5">
        <f t="shared" si="25"/>
        <v>2157.9</v>
      </c>
      <c r="S309" s="5">
        <f>AVERAGE(CPI_Inflation_Clean[[#This Row],[Cereals and products]:[Food and beverages]])</f>
        <v>165.99230769230769</v>
      </c>
      <c r="T309" s="1">
        <v>159.80000000000001</v>
      </c>
      <c r="U309" s="1">
        <v>143.6</v>
      </c>
      <c r="V309" s="1">
        <v>157.30000000000001</v>
      </c>
      <c r="W309" s="5">
        <f t="shared" si="26"/>
        <v>460.7</v>
      </c>
      <c r="X309">
        <v>162.1</v>
      </c>
      <c r="Y309" s="1">
        <v>160.69999999999999</v>
      </c>
      <c r="Z309" s="5">
        <f>SUM(CPI_Inflation_Clean[[#This Row],[Fuel and light]])</f>
        <v>160.69999999999999</v>
      </c>
      <c r="AA309" s="1">
        <f>IF(CPI_Inflation_Clean[[#This Row],[Housing]]="",X310,CPI_Inflation_Clean[[#This Row],[Housing]])</f>
        <v>162.1</v>
      </c>
      <c r="AB309" s="1">
        <v>153.19999999999999</v>
      </c>
      <c r="AC309" s="5">
        <f t="shared" si="27"/>
        <v>315.29999999999995</v>
      </c>
      <c r="AD309" s="5">
        <f>AVERAGE(CPI_Inflation_Clean[[#This Row],[Housing Clean]:[Household goods and services]])</f>
        <v>157.64999999999998</v>
      </c>
      <c r="AE309" s="1">
        <v>162.80000000000001</v>
      </c>
      <c r="AF309" s="5">
        <f>AVERAGE(CPI_Inflation_Clean[[#This Row],[Health]])</f>
        <v>162.80000000000001</v>
      </c>
      <c r="AG309" s="1">
        <v>150.4</v>
      </c>
      <c r="AH309" s="5">
        <f>SUM(CPI_Inflation_Clean[[#This Row],[Transport and communication]])</f>
        <v>150.4</v>
      </c>
      <c r="AI309" s="1">
        <v>160.4</v>
      </c>
      <c r="AJ309" s="5">
        <f>SUM(CPI_Inflation_Clean[[#This Row],[Education]])</f>
        <v>160.4</v>
      </c>
      <c r="AK309" s="1">
        <v>196.5</v>
      </c>
      <c r="AL309" s="1">
        <v>159.6</v>
      </c>
      <c r="AM309" s="5">
        <f t="shared" si="28"/>
        <v>356.1</v>
      </c>
      <c r="AN309" s="1">
        <v>153.69999999999999</v>
      </c>
      <c r="AO309" s="1">
        <v>156</v>
      </c>
      <c r="AP309" s="5">
        <f t="shared" si="29"/>
        <v>154.85</v>
      </c>
      <c r="AQ309" s="1">
        <v>162.30000000000001</v>
      </c>
    </row>
    <row r="310" spans="1:43">
      <c r="A310" s="1" t="s">
        <v>33</v>
      </c>
      <c r="B310" s="1">
        <v>2021</v>
      </c>
      <c r="C310" s="1" t="s">
        <v>40</v>
      </c>
      <c r="D310" s="1" t="str">
        <f t="shared" si="24"/>
        <v>2021 August</v>
      </c>
      <c r="E310" s="1">
        <v>146.6</v>
      </c>
      <c r="F310" s="1">
        <v>204</v>
      </c>
      <c r="G310" s="1">
        <v>172.8</v>
      </c>
      <c r="H310" s="1">
        <v>158.4</v>
      </c>
      <c r="I310" s="1">
        <v>188</v>
      </c>
      <c r="J310" s="1">
        <v>156.80000000000001</v>
      </c>
      <c r="K310" s="1">
        <v>162.19999999999999</v>
      </c>
      <c r="L310" s="1">
        <v>164.1</v>
      </c>
      <c r="M310" s="1">
        <v>119.7</v>
      </c>
      <c r="N310" s="1">
        <v>168.8</v>
      </c>
      <c r="O310" s="1">
        <v>162.69999999999999</v>
      </c>
      <c r="P310" s="1">
        <v>173.9</v>
      </c>
      <c r="Q310" s="1">
        <v>164</v>
      </c>
      <c r="R310" s="5">
        <f t="shared" si="25"/>
        <v>2142</v>
      </c>
      <c r="S310" s="5">
        <f>AVERAGE(CPI_Inflation_Clean[[#This Row],[Cereals and products]:[Food and beverages]])</f>
        <v>164.76923076923077</v>
      </c>
      <c r="T310" s="1">
        <v>164.5</v>
      </c>
      <c r="U310" s="1">
        <v>155.30000000000001</v>
      </c>
      <c r="V310" s="1">
        <v>163.19999999999999</v>
      </c>
      <c r="W310" s="5">
        <f t="shared" si="26"/>
        <v>483</v>
      </c>
      <c r="X310">
        <v>162.1</v>
      </c>
      <c r="Y310" s="1">
        <v>162.6</v>
      </c>
      <c r="Z310" s="5">
        <f>SUM(CPI_Inflation_Clean[[#This Row],[Fuel and light]])</f>
        <v>162.6</v>
      </c>
      <c r="AA310" s="1">
        <f>IF(CPI_Inflation_Clean[[#This Row],[Housing]]="",X311,CPI_Inflation_Clean[[#This Row],[Housing]])</f>
        <v>162.1</v>
      </c>
      <c r="AB310" s="1">
        <v>157.5</v>
      </c>
      <c r="AC310" s="5">
        <f t="shared" si="27"/>
        <v>319.60000000000002</v>
      </c>
      <c r="AD310" s="5">
        <f>AVERAGE(CPI_Inflation_Clean[[#This Row],[Housing Clean]:[Household goods and services]])</f>
        <v>159.80000000000001</v>
      </c>
      <c r="AE310" s="1">
        <v>168.4</v>
      </c>
      <c r="AF310" s="5">
        <f>AVERAGE(CPI_Inflation_Clean[[#This Row],[Health]])</f>
        <v>168.4</v>
      </c>
      <c r="AG310" s="1">
        <v>154</v>
      </c>
      <c r="AH310" s="5">
        <f>SUM(CPI_Inflation_Clean[[#This Row],[Transport and communication]])</f>
        <v>154</v>
      </c>
      <c r="AI310" s="1">
        <v>163.80000000000001</v>
      </c>
      <c r="AJ310" s="5">
        <f>SUM(CPI_Inflation_Clean[[#This Row],[Education]])</f>
        <v>163.80000000000001</v>
      </c>
      <c r="AK310" s="1">
        <v>192.1</v>
      </c>
      <c r="AL310" s="1">
        <v>160</v>
      </c>
      <c r="AM310" s="5">
        <f t="shared" si="28"/>
        <v>352.1</v>
      </c>
      <c r="AN310" s="1">
        <v>157.6</v>
      </c>
      <c r="AO310" s="1">
        <v>160</v>
      </c>
      <c r="AP310" s="5">
        <f t="shared" si="29"/>
        <v>158.80000000000001</v>
      </c>
      <c r="AQ310" s="1">
        <v>163.19999999999999</v>
      </c>
    </row>
    <row r="311" spans="1:43">
      <c r="A311" s="1" t="s">
        <v>30</v>
      </c>
      <c r="B311" s="1">
        <v>2021</v>
      </c>
      <c r="C311" s="1" t="s">
        <v>41</v>
      </c>
      <c r="D311" s="1" t="str">
        <f t="shared" si="24"/>
        <v>2021 September</v>
      </c>
      <c r="E311" s="1">
        <v>145.4</v>
      </c>
      <c r="F311" s="1">
        <v>202.1</v>
      </c>
      <c r="G311" s="1">
        <v>172</v>
      </c>
      <c r="H311" s="1">
        <v>158</v>
      </c>
      <c r="I311" s="1">
        <v>195.5</v>
      </c>
      <c r="J311" s="1">
        <v>152.69999999999999</v>
      </c>
      <c r="K311" s="1">
        <v>151.4</v>
      </c>
      <c r="L311" s="1">
        <v>163.9</v>
      </c>
      <c r="M311" s="1">
        <v>119.3</v>
      </c>
      <c r="N311" s="1">
        <v>170.1</v>
      </c>
      <c r="O311" s="1">
        <v>168.3</v>
      </c>
      <c r="P311" s="1">
        <v>172.8</v>
      </c>
      <c r="Q311" s="1">
        <v>162.1</v>
      </c>
      <c r="R311" s="5">
        <f t="shared" si="25"/>
        <v>2133.6</v>
      </c>
      <c r="S311" s="5">
        <f>AVERAGE(CPI_Inflation_Clean[[#This Row],[Cereals and products]:[Food and beverages]])</f>
        <v>164.12307692307692</v>
      </c>
      <c r="T311" s="1">
        <v>167.7</v>
      </c>
      <c r="U311" s="1">
        <v>163.6</v>
      </c>
      <c r="V311" s="1">
        <v>167.1</v>
      </c>
      <c r="W311" s="5">
        <f t="shared" si="26"/>
        <v>498.4</v>
      </c>
      <c r="Y311" s="1">
        <v>163.69999999999999</v>
      </c>
      <c r="Z311" s="5">
        <f>SUM(CPI_Inflation_Clean[[#This Row],[Fuel and light]])</f>
        <v>163.69999999999999</v>
      </c>
      <c r="AA311" s="1">
        <f>IF(CPI_Inflation_Clean[[#This Row],[Housing]]="",X312,CPI_Inflation_Clean[[#This Row],[Housing]])</f>
        <v>162.1</v>
      </c>
      <c r="AB311" s="1">
        <v>161.30000000000001</v>
      </c>
      <c r="AC311" s="5">
        <f t="shared" si="27"/>
        <v>323.39999999999998</v>
      </c>
      <c r="AD311" s="5">
        <f>AVERAGE(CPI_Inflation_Clean[[#This Row],[Housing Clean]:[Household goods and services]])</f>
        <v>161.69999999999999</v>
      </c>
      <c r="AE311" s="1">
        <v>171.9</v>
      </c>
      <c r="AF311" s="5">
        <f>AVERAGE(CPI_Inflation_Clean[[#This Row],[Health]])</f>
        <v>171.9</v>
      </c>
      <c r="AG311" s="1">
        <v>157.80000000000001</v>
      </c>
      <c r="AH311" s="5">
        <f>SUM(CPI_Inflation_Clean[[#This Row],[Transport and communication]])</f>
        <v>157.80000000000001</v>
      </c>
      <c r="AI311" s="1">
        <v>168.5</v>
      </c>
      <c r="AJ311" s="5">
        <f>SUM(CPI_Inflation_Clean[[#This Row],[Education]])</f>
        <v>168.5</v>
      </c>
      <c r="AK311" s="1">
        <v>190.5</v>
      </c>
      <c r="AL311" s="1">
        <v>160.19999999999999</v>
      </c>
      <c r="AM311" s="5">
        <f t="shared" si="28"/>
        <v>350.7</v>
      </c>
      <c r="AN311" s="1">
        <v>162.69999999999999</v>
      </c>
      <c r="AO311" s="1">
        <v>163.80000000000001</v>
      </c>
      <c r="AP311" s="5">
        <f t="shared" si="29"/>
        <v>163.25</v>
      </c>
      <c r="AQ311" s="1">
        <v>164</v>
      </c>
    </row>
    <row r="312" spans="1:43">
      <c r="A312" s="1" t="s">
        <v>32</v>
      </c>
      <c r="B312" s="1">
        <v>2021</v>
      </c>
      <c r="C312" s="1" t="s">
        <v>41</v>
      </c>
      <c r="D312" s="1" t="str">
        <f t="shared" si="24"/>
        <v>2021 September</v>
      </c>
      <c r="E312" s="1">
        <v>149.30000000000001</v>
      </c>
      <c r="F312" s="1">
        <v>207.4</v>
      </c>
      <c r="G312" s="1">
        <v>174.1</v>
      </c>
      <c r="H312" s="1">
        <v>159.1</v>
      </c>
      <c r="I312" s="1">
        <v>175</v>
      </c>
      <c r="J312" s="1">
        <v>161.19999999999999</v>
      </c>
      <c r="K312" s="1">
        <v>183.5</v>
      </c>
      <c r="L312" s="1">
        <v>164.5</v>
      </c>
      <c r="M312" s="1">
        <v>120.4</v>
      </c>
      <c r="N312" s="1">
        <v>166.2</v>
      </c>
      <c r="O312" s="1">
        <v>154.80000000000001</v>
      </c>
      <c r="P312" s="1">
        <v>175.1</v>
      </c>
      <c r="Q312" s="1">
        <v>167.3</v>
      </c>
      <c r="R312" s="5">
        <f t="shared" si="25"/>
        <v>2157.9</v>
      </c>
      <c r="S312" s="5">
        <f>AVERAGE(CPI_Inflation_Clean[[#This Row],[Cereals and products]:[Food and beverages]])</f>
        <v>165.99230769230769</v>
      </c>
      <c r="T312" s="1">
        <v>159.80000000000001</v>
      </c>
      <c r="U312" s="1">
        <v>143.6</v>
      </c>
      <c r="V312" s="1">
        <v>157.4</v>
      </c>
      <c r="W312" s="5">
        <f t="shared" si="26"/>
        <v>460.79999999999995</v>
      </c>
      <c r="X312">
        <v>162.1</v>
      </c>
      <c r="Y312" s="1">
        <v>160.80000000000001</v>
      </c>
      <c r="Z312" s="5">
        <f>SUM(CPI_Inflation_Clean[[#This Row],[Fuel and light]])</f>
        <v>160.80000000000001</v>
      </c>
      <c r="AA312" s="1">
        <f>IF(CPI_Inflation_Clean[[#This Row],[Housing]]="",X313,CPI_Inflation_Clean[[#This Row],[Housing]])</f>
        <v>162.1</v>
      </c>
      <c r="AB312" s="1">
        <v>153.30000000000001</v>
      </c>
      <c r="AC312" s="5">
        <f t="shared" si="27"/>
        <v>315.39999999999998</v>
      </c>
      <c r="AD312" s="5">
        <f>AVERAGE(CPI_Inflation_Clean[[#This Row],[Housing Clean]:[Household goods and services]])</f>
        <v>157.69999999999999</v>
      </c>
      <c r="AE312" s="1">
        <v>162.80000000000001</v>
      </c>
      <c r="AF312" s="5">
        <f>AVERAGE(CPI_Inflation_Clean[[#This Row],[Health]])</f>
        <v>162.80000000000001</v>
      </c>
      <c r="AG312" s="1">
        <v>150.5</v>
      </c>
      <c r="AH312" s="5">
        <f>SUM(CPI_Inflation_Clean[[#This Row],[Transport and communication]])</f>
        <v>150.5</v>
      </c>
      <c r="AI312" s="1">
        <v>160.30000000000001</v>
      </c>
      <c r="AJ312" s="5">
        <f>SUM(CPI_Inflation_Clean[[#This Row],[Education]])</f>
        <v>160.30000000000001</v>
      </c>
      <c r="AK312" s="1">
        <v>196.5</v>
      </c>
      <c r="AL312" s="1">
        <v>159.6</v>
      </c>
      <c r="AM312" s="5">
        <f t="shared" si="28"/>
        <v>356.1</v>
      </c>
      <c r="AN312" s="1">
        <v>153.9</v>
      </c>
      <c r="AO312" s="1">
        <v>156</v>
      </c>
      <c r="AP312" s="5">
        <f t="shared" si="29"/>
        <v>154.94999999999999</v>
      </c>
      <c r="AQ312" s="1">
        <v>162.30000000000001</v>
      </c>
    </row>
    <row r="313" spans="1:43">
      <c r="A313" s="1" t="s">
        <v>33</v>
      </c>
      <c r="B313" s="1">
        <v>2021</v>
      </c>
      <c r="C313" s="1" t="s">
        <v>41</v>
      </c>
      <c r="D313" s="1" t="str">
        <f t="shared" si="24"/>
        <v>2021 September</v>
      </c>
      <c r="E313" s="1">
        <v>146.6</v>
      </c>
      <c r="F313" s="1">
        <v>204</v>
      </c>
      <c r="G313" s="1">
        <v>172.8</v>
      </c>
      <c r="H313" s="1">
        <v>158.4</v>
      </c>
      <c r="I313" s="1">
        <v>188</v>
      </c>
      <c r="J313" s="1">
        <v>156.69999999999999</v>
      </c>
      <c r="K313" s="1">
        <v>162.30000000000001</v>
      </c>
      <c r="L313" s="1">
        <v>164.1</v>
      </c>
      <c r="M313" s="1">
        <v>119.7</v>
      </c>
      <c r="N313" s="1">
        <v>168.8</v>
      </c>
      <c r="O313" s="1">
        <v>162.69999999999999</v>
      </c>
      <c r="P313" s="1">
        <v>173.9</v>
      </c>
      <c r="Q313" s="1">
        <v>164</v>
      </c>
      <c r="R313" s="5">
        <f t="shared" si="25"/>
        <v>2142</v>
      </c>
      <c r="S313" s="5">
        <f>AVERAGE(CPI_Inflation_Clean[[#This Row],[Cereals and products]:[Food and beverages]])</f>
        <v>164.76923076923077</v>
      </c>
      <c r="T313" s="1">
        <v>164.6</v>
      </c>
      <c r="U313" s="1">
        <v>155.30000000000001</v>
      </c>
      <c r="V313" s="1">
        <v>163.30000000000001</v>
      </c>
      <c r="W313" s="5">
        <f t="shared" si="26"/>
        <v>483.2</v>
      </c>
      <c r="X313">
        <v>162.1</v>
      </c>
      <c r="Y313" s="1">
        <v>162.6</v>
      </c>
      <c r="Z313" s="5">
        <f>SUM(CPI_Inflation_Clean[[#This Row],[Fuel and light]])</f>
        <v>162.6</v>
      </c>
      <c r="AA313" s="1">
        <f>IF(CPI_Inflation_Clean[[#This Row],[Housing]]="",X314,CPI_Inflation_Clean[[#This Row],[Housing]])</f>
        <v>162.1</v>
      </c>
      <c r="AB313" s="1">
        <v>157.5</v>
      </c>
      <c r="AC313" s="5">
        <f t="shared" si="27"/>
        <v>319.60000000000002</v>
      </c>
      <c r="AD313" s="5">
        <f>AVERAGE(CPI_Inflation_Clean[[#This Row],[Housing Clean]:[Household goods and services]])</f>
        <v>159.80000000000001</v>
      </c>
      <c r="AE313" s="1">
        <v>168.4</v>
      </c>
      <c r="AF313" s="5">
        <f>AVERAGE(CPI_Inflation_Clean[[#This Row],[Health]])</f>
        <v>168.4</v>
      </c>
      <c r="AG313" s="1">
        <v>154</v>
      </c>
      <c r="AH313" s="5">
        <f>SUM(CPI_Inflation_Clean[[#This Row],[Transport and communication]])</f>
        <v>154</v>
      </c>
      <c r="AI313" s="1">
        <v>163.69999999999999</v>
      </c>
      <c r="AJ313" s="5">
        <f>SUM(CPI_Inflation_Clean[[#This Row],[Education]])</f>
        <v>163.69999999999999</v>
      </c>
      <c r="AK313" s="1">
        <v>192.1</v>
      </c>
      <c r="AL313" s="1">
        <v>160</v>
      </c>
      <c r="AM313" s="5">
        <f t="shared" si="28"/>
        <v>352.1</v>
      </c>
      <c r="AN313" s="1">
        <v>157.69999999999999</v>
      </c>
      <c r="AO313" s="1">
        <v>160</v>
      </c>
      <c r="AP313" s="5">
        <f t="shared" si="29"/>
        <v>158.85</v>
      </c>
      <c r="AQ313" s="1">
        <v>163.19999999999999</v>
      </c>
    </row>
    <row r="314" spans="1:43">
      <c r="A314" s="1" t="s">
        <v>30</v>
      </c>
      <c r="B314" s="1">
        <v>2021</v>
      </c>
      <c r="C314" s="1" t="s">
        <v>42</v>
      </c>
      <c r="D314" s="1" t="str">
        <f t="shared" si="24"/>
        <v>2021 October</v>
      </c>
      <c r="E314" s="1">
        <v>146.1</v>
      </c>
      <c r="F314" s="1">
        <v>202.5</v>
      </c>
      <c r="G314" s="1">
        <v>170.1</v>
      </c>
      <c r="H314" s="1">
        <v>158.4</v>
      </c>
      <c r="I314" s="1">
        <v>198.8</v>
      </c>
      <c r="J314" s="1">
        <v>152.6</v>
      </c>
      <c r="K314" s="1">
        <v>170.4</v>
      </c>
      <c r="L314" s="1">
        <v>165.2</v>
      </c>
      <c r="M314" s="1">
        <v>121.6</v>
      </c>
      <c r="N314" s="1">
        <v>170.6</v>
      </c>
      <c r="O314" s="1">
        <v>168.8</v>
      </c>
      <c r="P314" s="1">
        <v>173.6</v>
      </c>
      <c r="Q314" s="1">
        <v>165.5</v>
      </c>
      <c r="R314" s="5">
        <f t="shared" si="25"/>
        <v>2164.1999999999998</v>
      </c>
      <c r="S314" s="5">
        <f>AVERAGE(CPI_Inflation_Clean[[#This Row],[Cereals and products]:[Food and beverages]])</f>
        <v>166.47692307692307</v>
      </c>
      <c r="T314" s="1">
        <v>168.9</v>
      </c>
      <c r="U314" s="1">
        <v>164.8</v>
      </c>
      <c r="V314" s="1">
        <v>168.3</v>
      </c>
      <c r="W314" s="5">
        <f t="shared" si="26"/>
        <v>502.00000000000006</v>
      </c>
      <c r="Y314" s="1">
        <v>165.5</v>
      </c>
      <c r="Z314" s="5">
        <f>SUM(CPI_Inflation_Clean[[#This Row],[Fuel and light]])</f>
        <v>165.5</v>
      </c>
      <c r="AA314" s="1">
        <f>IF(CPI_Inflation_Clean[[#This Row],[Housing]]="",X315,CPI_Inflation_Clean[[#This Row],[Housing]])</f>
        <v>163.6</v>
      </c>
      <c r="AB314" s="1">
        <v>162</v>
      </c>
      <c r="AC314" s="5">
        <f t="shared" si="27"/>
        <v>325.60000000000002</v>
      </c>
      <c r="AD314" s="5">
        <f>AVERAGE(CPI_Inflation_Clean[[#This Row],[Housing Clean]:[Household goods and services]])</f>
        <v>162.80000000000001</v>
      </c>
      <c r="AE314" s="1">
        <v>172.5</v>
      </c>
      <c r="AF314" s="5">
        <f>AVERAGE(CPI_Inflation_Clean[[#This Row],[Health]])</f>
        <v>172.5</v>
      </c>
      <c r="AG314" s="1">
        <v>159.5</v>
      </c>
      <c r="AH314" s="5">
        <f>SUM(CPI_Inflation_Clean[[#This Row],[Transport and communication]])</f>
        <v>159.5</v>
      </c>
      <c r="AI314" s="1">
        <v>169</v>
      </c>
      <c r="AJ314" s="5">
        <f>SUM(CPI_Inflation_Clean[[#This Row],[Education]])</f>
        <v>169</v>
      </c>
      <c r="AK314" s="1">
        <v>191.2</v>
      </c>
      <c r="AL314" s="1">
        <v>161.1</v>
      </c>
      <c r="AM314" s="5">
        <f t="shared" si="28"/>
        <v>352.29999999999995</v>
      </c>
      <c r="AN314" s="1">
        <v>163.19999999999999</v>
      </c>
      <c r="AO314" s="1">
        <v>164.7</v>
      </c>
      <c r="AP314" s="5">
        <f t="shared" si="29"/>
        <v>163.95</v>
      </c>
      <c r="AQ314" s="1">
        <v>166.3</v>
      </c>
    </row>
    <row r="315" spans="1:43">
      <c r="A315" s="1" t="s">
        <v>32</v>
      </c>
      <c r="B315" s="1">
        <v>2021</v>
      </c>
      <c r="C315" s="1" t="s">
        <v>42</v>
      </c>
      <c r="D315" s="1" t="str">
        <f t="shared" si="24"/>
        <v>2021 October</v>
      </c>
      <c r="E315" s="1">
        <v>150.1</v>
      </c>
      <c r="F315" s="1">
        <v>208.4</v>
      </c>
      <c r="G315" s="1">
        <v>173</v>
      </c>
      <c r="H315" s="1">
        <v>159.19999999999999</v>
      </c>
      <c r="I315" s="1">
        <v>176.6</v>
      </c>
      <c r="J315" s="1">
        <v>159.30000000000001</v>
      </c>
      <c r="K315" s="1">
        <v>214.4</v>
      </c>
      <c r="L315" s="1">
        <v>165.3</v>
      </c>
      <c r="M315" s="1">
        <v>122.5</v>
      </c>
      <c r="N315" s="1">
        <v>166.8</v>
      </c>
      <c r="O315" s="1">
        <v>155.4</v>
      </c>
      <c r="P315" s="1">
        <v>175.9</v>
      </c>
      <c r="Q315" s="1">
        <v>171.5</v>
      </c>
      <c r="R315" s="5">
        <f t="shared" si="25"/>
        <v>2198.4000000000005</v>
      </c>
      <c r="S315" s="5">
        <f>AVERAGE(CPI_Inflation_Clean[[#This Row],[Cereals and products]:[Food and beverages]])</f>
        <v>169.10769230769236</v>
      </c>
      <c r="T315" s="1">
        <v>160.80000000000001</v>
      </c>
      <c r="U315" s="1">
        <v>144.4</v>
      </c>
      <c r="V315" s="1">
        <v>158.30000000000001</v>
      </c>
      <c r="W315" s="5">
        <f t="shared" si="26"/>
        <v>463.50000000000006</v>
      </c>
      <c r="X315">
        <v>163.6</v>
      </c>
      <c r="Y315" s="1">
        <v>162.19999999999999</v>
      </c>
      <c r="Z315" s="5">
        <f>SUM(CPI_Inflation_Clean[[#This Row],[Fuel and light]])</f>
        <v>162.19999999999999</v>
      </c>
      <c r="AA315" s="1">
        <f>IF(CPI_Inflation_Clean[[#This Row],[Housing]]="",X316,CPI_Inflation_Clean[[#This Row],[Housing]])</f>
        <v>163.6</v>
      </c>
      <c r="AB315" s="1">
        <v>154.30000000000001</v>
      </c>
      <c r="AC315" s="5">
        <f t="shared" si="27"/>
        <v>317.89999999999998</v>
      </c>
      <c r="AD315" s="5">
        <f>AVERAGE(CPI_Inflation_Clean[[#This Row],[Housing Clean]:[Household goods and services]])</f>
        <v>158.94999999999999</v>
      </c>
      <c r="AE315" s="1">
        <v>163.5</v>
      </c>
      <c r="AF315" s="5">
        <f>AVERAGE(CPI_Inflation_Clean[[#This Row],[Health]])</f>
        <v>163.5</v>
      </c>
      <c r="AG315" s="1">
        <v>152.19999999999999</v>
      </c>
      <c r="AH315" s="5">
        <f>SUM(CPI_Inflation_Clean[[#This Row],[Transport and communication]])</f>
        <v>152.19999999999999</v>
      </c>
      <c r="AI315" s="1">
        <v>160.30000000000001</v>
      </c>
      <c r="AJ315" s="5">
        <f>SUM(CPI_Inflation_Clean[[#This Row],[Education]])</f>
        <v>160.30000000000001</v>
      </c>
      <c r="AK315" s="1">
        <v>197</v>
      </c>
      <c r="AL315" s="1">
        <v>160.30000000000001</v>
      </c>
      <c r="AM315" s="5">
        <f t="shared" si="28"/>
        <v>357.3</v>
      </c>
      <c r="AN315" s="1">
        <v>155.1</v>
      </c>
      <c r="AO315" s="1">
        <v>157</v>
      </c>
      <c r="AP315" s="5">
        <f t="shared" si="29"/>
        <v>156.05000000000001</v>
      </c>
      <c r="AQ315" s="1">
        <v>164.6</v>
      </c>
    </row>
    <row r="316" spans="1:43">
      <c r="A316" s="1" t="s">
        <v>33</v>
      </c>
      <c r="B316" s="1">
        <v>2021</v>
      </c>
      <c r="C316" s="1" t="s">
        <v>42</v>
      </c>
      <c r="D316" s="1" t="str">
        <f t="shared" si="24"/>
        <v>2021 October</v>
      </c>
      <c r="E316" s="1">
        <v>147.4</v>
      </c>
      <c r="F316" s="1">
        <v>204.6</v>
      </c>
      <c r="G316" s="1">
        <v>171.2</v>
      </c>
      <c r="H316" s="1">
        <v>158.69999999999999</v>
      </c>
      <c r="I316" s="1">
        <v>190.6</v>
      </c>
      <c r="J316" s="1">
        <v>155.69999999999999</v>
      </c>
      <c r="K316" s="1">
        <v>185.3</v>
      </c>
      <c r="L316" s="1">
        <v>165.2</v>
      </c>
      <c r="M316" s="1">
        <v>121.9</v>
      </c>
      <c r="N316" s="1">
        <v>169.3</v>
      </c>
      <c r="O316" s="1">
        <v>163.19999999999999</v>
      </c>
      <c r="P316" s="1">
        <v>174.7</v>
      </c>
      <c r="Q316" s="1">
        <v>167.7</v>
      </c>
      <c r="R316" s="5">
        <f t="shared" si="25"/>
        <v>2175.5</v>
      </c>
      <c r="S316" s="5">
        <f>AVERAGE(CPI_Inflation_Clean[[#This Row],[Cereals and products]:[Food and beverages]])</f>
        <v>167.34615384615384</v>
      </c>
      <c r="T316" s="1">
        <v>165.7</v>
      </c>
      <c r="U316" s="1">
        <v>156.30000000000001</v>
      </c>
      <c r="V316" s="1">
        <v>164.3</v>
      </c>
      <c r="W316" s="5">
        <f t="shared" si="26"/>
        <v>486.3</v>
      </c>
      <c r="X316">
        <v>163.6</v>
      </c>
      <c r="Y316" s="1">
        <v>164.2</v>
      </c>
      <c r="Z316" s="5">
        <f>SUM(CPI_Inflation_Clean[[#This Row],[Fuel and light]])</f>
        <v>164.2</v>
      </c>
      <c r="AA316" s="1">
        <f>IF(CPI_Inflation_Clean[[#This Row],[Housing]]="",X317,CPI_Inflation_Clean[[#This Row],[Housing]])</f>
        <v>163.6</v>
      </c>
      <c r="AB316" s="1">
        <v>158.4</v>
      </c>
      <c r="AC316" s="5">
        <f t="shared" si="27"/>
        <v>322</v>
      </c>
      <c r="AD316" s="5">
        <f>AVERAGE(CPI_Inflation_Clean[[#This Row],[Housing Clean]:[Household goods and services]])</f>
        <v>161</v>
      </c>
      <c r="AE316" s="1">
        <v>169.1</v>
      </c>
      <c r="AF316" s="5">
        <f>AVERAGE(CPI_Inflation_Clean[[#This Row],[Health]])</f>
        <v>169.1</v>
      </c>
      <c r="AG316" s="1">
        <v>155.69999999999999</v>
      </c>
      <c r="AH316" s="5">
        <f>SUM(CPI_Inflation_Clean[[#This Row],[Transport and communication]])</f>
        <v>155.69999999999999</v>
      </c>
      <c r="AI316" s="1">
        <v>163.9</v>
      </c>
      <c r="AJ316" s="5">
        <f>SUM(CPI_Inflation_Clean[[#This Row],[Education]])</f>
        <v>163.9</v>
      </c>
      <c r="AK316" s="1">
        <v>192.7</v>
      </c>
      <c r="AL316" s="1">
        <v>160.80000000000001</v>
      </c>
      <c r="AM316" s="5">
        <f t="shared" si="28"/>
        <v>353.5</v>
      </c>
      <c r="AN316" s="1">
        <v>158.6</v>
      </c>
      <c r="AO316" s="1">
        <v>161</v>
      </c>
      <c r="AP316" s="5">
        <f t="shared" si="29"/>
        <v>159.80000000000001</v>
      </c>
      <c r="AQ316" s="1">
        <v>165.5</v>
      </c>
    </row>
    <row r="317" spans="1:43">
      <c r="A317" s="1" t="s">
        <v>30</v>
      </c>
      <c r="B317" s="1">
        <v>2021</v>
      </c>
      <c r="C317" s="1" t="s">
        <v>44</v>
      </c>
      <c r="D317" s="1" t="str">
        <f t="shared" si="24"/>
        <v>2021 November</v>
      </c>
      <c r="E317" s="1">
        <v>146.9</v>
      </c>
      <c r="F317" s="1">
        <v>199.8</v>
      </c>
      <c r="G317" s="1">
        <v>171.5</v>
      </c>
      <c r="H317" s="1">
        <v>159.1</v>
      </c>
      <c r="I317" s="1">
        <v>198.4</v>
      </c>
      <c r="J317" s="1">
        <v>153.19999999999999</v>
      </c>
      <c r="K317" s="1">
        <v>183.9</v>
      </c>
      <c r="L317" s="1">
        <v>165.4</v>
      </c>
      <c r="M317" s="1">
        <v>122.1</v>
      </c>
      <c r="N317" s="1">
        <v>170.8</v>
      </c>
      <c r="O317" s="1">
        <v>169.1</v>
      </c>
      <c r="P317" s="1">
        <v>174.3</v>
      </c>
      <c r="Q317" s="1">
        <v>167.5</v>
      </c>
      <c r="R317" s="5">
        <f t="shared" si="25"/>
        <v>2182</v>
      </c>
      <c r="S317" s="5">
        <f>AVERAGE(CPI_Inflation_Clean[[#This Row],[Cereals and products]:[Food and beverages]])</f>
        <v>167.84615384615384</v>
      </c>
      <c r="T317" s="1">
        <v>170.4</v>
      </c>
      <c r="U317" s="1">
        <v>166</v>
      </c>
      <c r="V317" s="1">
        <v>169.8</v>
      </c>
      <c r="W317" s="5">
        <f t="shared" si="26"/>
        <v>506.2</v>
      </c>
      <c r="Y317" s="1">
        <v>165.3</v>
      </c>
      <c r="Z317" s="5">
        <f>SUM(CPI_Inflation_Clean[[#This Row],[Fuel and light]])</f>
        <v>165.3</v>
      </c>
      <c r="AA317" s="1">
        <f>IF(CPI_Inflation_Clean[[#This Row],[Housing]]="",X318,CPI_Inflation_Clean[[#This Row],[Housing]])</f>
        <v>164.2</v>
      </c>
      <c r="AB317" s="1">
        <v>162.9</v>
      </c>
      <c r="AC317" s="5">
        <f t="shared" si="27"/>
        <v>327.10000000000002</v>
      </c>
      <c r="AD317" s="5">
        <f>AVERAGE(CPI_Inflation_Clean[[#This Row],[Housing Clean]:[Household goods and services]])</f>
        <v>163.55000000000001</v>
      </c>
      <c r="AE317" s="1">
        <v>173.4</v>
      </c>
      <c r="AF317" s="5">
        <f>AVERAGE(CPI_Inflation_Clean[[#This Row],[Health]])</f>
        <v>173.4</v>
      </c>
      <c r="AG317" s="1">
        <v>158.9</v>
      </c>
      <c r="AH317" s="5">
        <f>SUM(CPI_Inflation_Clean[[#This Row],[Transport and communication]])</f>
        <v>158.9</v>
      </c>
      <c r="AI317" s="1">
        <v>169.3</v>
      </c>
      <c r="AJ317" s="5">
        <f>SUM(CPI_Inflation_Clean[[#This Row],[Education]])</f>
        <v>169.3</v>
      </c>
      <c r="AK317" s="1">
        <v>191.4</v>
      </c>
      <c r="AL317" s="1">
        <v>162.4</v>
      </c>
      <c r="AM317" s="5">
        <f t="shared" si="28"/>
        <v>353.8</v>
      </c>
      <c r="AN317" s="1">
        <v>163.80000000000001</v>
      </c>
      <c r="AO317" s="1">
        <v>165.2</v>
      </c>
      <c r="AP317" s="5">
        <f t="shared" si="29"/>
        <v>164.5</v>
      </c>
      <c r="AQ317" s="1">
        <v>167.6</v>
      </c>
    </row>
    <row r="318" spans="1:43">
      <c r="A318" s="1" t="s">
        <v>32</v>
      </c>
      <c r="B318" s="1">
        <v>2021</v>
      </c>
      <c r="C318" s="1" t="s">
        <v>44</v>
      </c>
      <c r="D318" s="1" t="str">
        <f t="shared" si="24"/>
        <v>2021 November</v>
      </c>
      <c r="E318" s="1">
        <v>151</v>
      </c>
      <c r="F318" s="1">
        <v>204.9</v>
      </c>
      <c r="G318" s="1">
        <v>175.4</v>
      </c>
      <c r="H318" s="1">
        <v>159.6</v>
      </c>
      <c r="I318" s="1">
        <v>175.8</v>
      </c>
      <c r="J318" s="1">
        <v>160.30000000000001</v>
      </c>
      <c r="K318" s="1">
        <v>229.1</v>
      </c>
      <c r="L318" s="1">
        <v>165.1</v>
      </c>
      <c r="M318" s="1">
        <v>123.1</v>
      </c>
      <c r="N318" s="1">
        <v>167.2</v>
      </c>
      <c r="O318" s="1">
        <v>156.1</v>
      </c>
      <c r="P318" s="1">
        <v>176.8</v>
      </c>
      <c r="Q318" s="1">
        <v>173.5</v>
      </c>
      <c r="R318" s="5">
        <f t="shared" si="25"/>
        <v>2217.8999999999996</v>
      </c>
      <c r="S318" s="5">
        <f>AVERAGE(CPI_Inflation_Clean[[#This Row],[Cereals and products]:[Food and beverages]])</f>
        <v>170.60769230769228</v>
      </c>
      <c r="T318" s="1">
        <v>162.30000000000001</v>
      </c>
      <c r="U318" s="1">
        <v>145.30000000000001</v>
      </c>
      <c r="V318" s="1">
        <v>159.69999999999999</v>
      </c>
      <c r="W318" s="5">
        <f t="shared" si="26"/>
        <v>467.3</v>
      </c>
      <c r="X318">
        <v>164.2</v>
      </c>
      <c r="Y318" s="1">
        <v>161.6</v>
      </c>
      <c r="Z318" s="5">
        <f>SUM(CPI_Inflation_Clean[[#This Row],[Fuel and light]])</f>
        <v>161.6</v>
      </c>
      <c r="AA318" s="1">
        <f>IF(CPI_Inflation_Clean[[#This Row],[Housing]]="",X319,CPI_Inflation_Clean[[#This Row],[Housing]])</f>
        <v>164.2</v>
      </c>
      <c r="AB318" s="1">
        <v>155.19999999999999</v>
      </c>
      <c r="AC318" s="5">
        <f t="shared" si="27"/>
        <v>319.39999999999998</v>
      </c>
      <c r="AD318" s="5">
        <f>AVERAGE(CPI_Inflation_Clean[[#This Row],[Housing Clean]:[Household goods and services]])</f>
        <v>159.69999999999999</v>
      </c>
      <c r="AE318" s="1">
        <v>164.2</v>
      </c>
      <c r="AF318" s="5">
        <f>AVERAGE(CPI_Inflation_Clean[[#This Row],[Health]])</f>
        <v>164.2</v>
      </c>
      <c r="AG318" s="1">
        <v>151.19999999999999</v>
      </c>
      <c r="AH318" s="5">
        <f>SUM(CPI_Inflation_Clean[[#This Row],[Transport and communication]])</f>
        <v>151.19999999999999</v>
      </c>
      <c r="AI318" s="1">
        <v>160.80000000000001</v>
      </c>
      <c r="AJ318" s="5">
        <f>SUM(CPI_Inflation_Clean[[#This Row],[Education]])</f>
        <v>160.80000000000001</v>
      </c>
      <c r="AK318" s="1">
        <v>197</v>
      </c>
      <c r="AL318" s="1">
        <v>161.80000000000001</v>
      </c>
      <c r="AM318" s="5">
        <f t="shared" si="28"/>
        <v>358.8</v>
      </c>
      <c r="AN318" s="1">
        <v>156.69999999999999</v>
      </c>
      <c r="AO318" s="1">
        <v>157.30000000000001</v>
      </c>
      <c r="AP318" s="5">
        <f t="shared" si="29"/>
        <v>157</v>
      </c>
      <c r="AQ318" s="1">
        <v>165.6</v>
      </c>
    </row>
    <row r="319" spans="1:43">
      <c r="A319" s="1" t="s">
        <v>33</v>
      </c>
      <c r="B319" s="1">
        <v>2021</v>
      </c>
      <c r="C319" s="1" t="s">
        <v>44</v>
      </c>
      <c r="D319" s="1" t="str">
        <f t="shared" si="24"/>
        <v>2021 November</v>
      </c>
      <c r="E319" s="1">
        <v>148.19999999999999</v>
      </c>
      <c r="F319" s="1">
        <v>201.6</v>
      </c>
      <c r="G319" s="1">
        <v>173</v>
      </c>
      <c r="H319" s="1">
        <v>159.30000000000001</v>
      </c>
      <c r="I319" s="1">
        <v>190.1</v>
      </c>
      <c r="J319" s="1">
        <v>156.5</v>
      </c>
      <c r="K319" s="1">
        <v>199.2</v>
      </c>
      <c r="L319" s="1">
        <v>165.3</v>
      </c>
      <c r="M319" s="1">
        <v>122.4</v>
      </c>
      <c r="N319" s="1">
        <v>169.6</v>
      </c>
      <c r="O319" s="1">
        <v>163.69999999999999</v>
      </c>
      <c r="P319" s="1">
        <v>175.5</v>
      </c>
      <c r="Q319" s="1">
        <v>169.7</v>
      </c>
      <c r="R319" s="5">
        <f t="shared" si="25"/>
        <v>2194.1</v>
      </c>
      <c r="S319" s="5">
        <f>AVERAGE(CPI_Inflation_Clean[[#This Row],[Cereals and products]:[Food and beverages]])</f>
        <v>168.77692307692308</v>
      </c>
      <c r="T319" s="1">
        <v>167.2</v>
      </c>
      <c r="U319" s="1">
        <v>157.4</v>
      </c>
      <c r="V319" s="1">
        <v>165.8</v>
      </c>
      <c r="W319" s="5">
        <f t="shared" si="26"/>
        <v>490.40000000000003</v>
      </c>
      <c r="X319">
        <v>164.2</v>
      </c>
      <c r="Y319" s="1">
        <v>163.9</v>
      </c>
      <c r="Z319" s="5">
        <f>SUM(CPI_Inflation_Clean[[#This Row],[Fuel and light]])</f>
        <v>163.9</v>
      </c>
      <c r="AA319" s="1">
        <f>IF(CPI_Inflation_Clean[[#This Row],[Housing]]="",X320,CPI_Inflation_Clean[[#This Row],[Housing]])</f>
        <v>164.2</v>
      </c>
      <c r="AB319" s="1">
        <v>159.30000000000001</v>
      </c>
      <c r="AC319" s="5">
        <f t="shared" si="27"/>
        <v>323.5</v>
      </c>
      <c r="AD319" s="5">
        <f>AVERAGE(CPI_Inflation_Clean[[#This Row],[Housing Clean]:[Household goods and services]])</f>
        <v>161.75</v>
      </c>
      <c r="AE319" s="1">
        <v>169.9</v>
      </c>
      <c r="AF319" s="5">
        <f>AVERAGE(CPI_Inflation_Clean[[#This Row],[Health]])</f>
        <v>169.9</v>
      </c>
      <c r="AG319" s="1">
        <v>154.80000000000001</v>
      </c>
      <c r="AH319" s="5">
        <f>SUM(CPI_Inflation_Clean[[#This Row],[Transport and communication]])</f>
        <v>154.80000000000001</v>
      </c>
      <c r="AI319" s="1">
        <v>164.3</v>
      </c>
      <c r="AJ319" s="5">
        <f>SUM(CPI_Inflation_Clean[[#This Row],[Education]])</f>
        <v>164.3</v>
      </c>
      <c r="AK319" s="1">
        <v>192.9</v>
      </c>
      <c r="AL319" s="1">
        <v>162.19999999999999</v>
      </c>
      <c r="AM319" s="5">
        <f t="shared" si="28"/>
        <v>355.1</v>
      </c>
      <c r="AN319" s="1">
        <v>159.80000000000001</v>
      </c>
      <c r="AO319" s="1">
        <v>161.4</v>
      </c>
      <c r="AP319" s="5">
        <f t="shared" si="29"/>
        <v>160.60000000000002</v>
      </c>
      <c r="AQ319" s="1">
        <v>166.7</v>
      </c>
    </row>
    <row r="320" spans="1:43">
      <c r="A320" s="1" t="s">
        <v>30</v>
      </c>
      <c r="B320" s="1">
        <v>2021</v>
      </c>
      <c r="C320" s="1" t="s">
        <v>45</v>
      </c>
      <c r="D320" s="1" t="str">
        <f t="shared" si="24"/>
        <v>2021 December</v>
      </c>
      <c r="E320" s="1">
        <v>147.4</v>
      </c>
      <c r="F320" s="1">
        <v>197</v>
      </c>
      <c r="G320" s="1">
        <v>176.5</v>
      </c>
      <c r="H320" s="1">
        <v>159.80000000000001</v>
      </c>
      <c r="I320" s="1">
        <v>195.8</v>
      </c>
      <c r="J320" s="1">
        <v>152</v>
      </c>
      <c r="K320" s="1">
        <v>172.3</v>
      </c>
      <c r="L320" s="1">
        <v>164.5</v>
      </c>
      <c r="M320" s="1">
        <v>120.6</v>
      </c>
      <c r="N320" s="1">
        <v>171.7</v>
      </c>
      <c r="O320" s="1">
        <v>169.7</v>
      </c>
      <c r="P320" s="1">
        <v>175.1</v>
      </c>
      <c r="Q320" s="1">
        <v>165.8</v>
      </c>
      <c r="R320" s="5">
        <f t="shared" si="25"/>
        <v>2168.1999999999998</v>
      </c>
      <c r="S320" s="5">
        <f>AVERAGE(CPI_Inflation_Clean[[#This Row],[Cereals and products]:[Food and beverages]])</f>
        <v>166.78461538461536</v>
      </c>
      <c r="T320" s="1">
        <v>171.8</v>
      </c>
      <c r="U320" s="1">
        <v>167.3</v>
      </c>
      <c r="V320" s="1">
        <v>171.2</v>
      </c>
      <c r="W320" s="5">
        <f t="shared" si="26"/>
        <v>510.3</v>
      </c>
      <c r="Y320" s="1">
        <v>165.6</v>
      </c>
      <c r="Z320" s="5">
        <f>SUM(CPI_Inflation_Clean[[#This Row],[Fuel and light]])</f>
        <v>165.6</v>
      </c>
      <c r="AA320" s="1">
        <f>IF(CPI_Inflation_Clean[[#This Row],[Housing]]="",X321,CPI_Inflation_Clean[[#This Row],[Housing]])</f>
        <v>163.4</v>
      </c>
      <c r="AB320" s="1">
        <v>163.9</v>
      </c>
      <c r="AC320" s="5">
        <f t="shared" si="27"/>
        <v>327.3</v>
      </c>
      <c r="AD320" s="5">
        <f>AVERAGE(CPI_Inflation_Clean[[#This Row],[Housing Clean]:[Household goods and services]])</f>
        <v>163.65</v>
      </c>
      <c r="AE320" s="1">
        <v>174</v>
      </c>
      <c r="AF320" s="5">
        <f>AVERAGE(CPI_Inflation_Clean[[#This Row],[Health]])</f>
        <v>174</v>
      </c>
      <c r="AG320" s="1">
        <v>160.1</v>
      </c>
      <c r="AH320" s="5">
        <f>SUM(CPI_Inflation_Clean[[#This Row],[Transport and communication]])</f>
        <v>160.1</v>
      </c>
      <c r="AI320" s="1">
        <v>169.7</v>
      </c>
      <c r="AJ320" s="5">
        <f>SUM(CPI_Inflation_Clean[[#This Row],[Education]])</f>
        <v>169.7</v>
      </c>
      <c r="AK320" s="1">
        <v>190.8</v>
      </c>
      <c r="AL320" s="1">
        <v>162.80000000000001</v>
      </c>
      <c r="AM320" s="5">
        <f t="shared" si="28"/>
        <v>353.6</v>
      </c>
      <c r="AN320" s="1">
        <v>164.5</v>
      </c>
      <c r="AO320" s="1">
        <v>166</v>
      </c>
      <c r="AP320" s="5">
        <f t="shared" si="29"/>
        <v>165.25</v>
      </c>
      <c r="AQ320" s="1">
        <v>167</v>
      </c>
    </row>
    <row r="321" spans="1:43">
      <c r="A321" s="1" t="s">
        <v>32</v>
      </c>
      <c r="B321" s="1">
        <v>2021</v>
      </c>
      <c r="C321" s="1" t="s">
        <v>45</v>
      </c>
      <c r="D321" s="1" t="str">
        <f t="shared" si="24"/>
        <v>2021 December</v>
      </c>
      <c r="E321" s="1">
        <v>151.6</v>
      </c>
      <c r="F321" s="1">
        <v>202.2</v>
      </c>
      <c r="G321" s="1">
        <v>180</v>
      </c>
      <c r="H321" s="1">
        <v>160</v>
      </c>
      <c r="I321" s="1">
        <v>173.5</v>
      </c>
      <c r="J321" s="1">
        <v>158.30000000000001</v>
      </c>
      <c r="K321" s="1">
        <v>219.5</v>
      </c>
      <c r="L321" s="1">
        <v>164.2</v>
      </c>
      <c r="M321" s="1">
        <v>121.9</v>
      </c>
      <c r="N321" s="1">
        <v>168.2</v>
      </c>
      <c r="O321" s="1">
        <v>156.5</v>
      </c>
      <c r="P321" s="1">
        <v>178.2</v>
      </c>
      <c r="Q321" s="1">
        <v>172.2</v>
      </c>
      <c r="R321" s="5">
        <f t="shared" si="25"/>
        <v>2206.3000000000002</v>
      </c>
      <c r="S321" s="5">
        <f>AVERAGE(CPI_Inflation_Clean[[#This Row],[Cereals and products]:[Food and beverages]])</f>
        <v>169.71538461538464</v>
      </c>
      <c r="T321" s="1">
        <v>163.30000000000001</v>
      </c>
      <c r="U321" s="1">
        <v>146.69999999999999</v>
      </c>
      <c r="V321" s="1">
        <v>160.69999999999999</v>
      </c>
      <c r="W321" s="5">
        <f t="shared" si="26"/>
        <v>470.7</v>
      </c>
      <c r="X321">
        <v>163.4</v>
      </c>
      <c r="Y321" s="1">
        <v>161.69999999999999</v>
      </c>
      <c r="Z321" s="5">
        <f>SUM(CPI_Inflation_Clean[[#This Row],[Fuel and light]])</f>
        <v>161.69999999999999</v>
      </c>
      <c r="AA321" s="1">
        <f>IF(CPI_Inflation_Clean[[#This Row],[Housing]]="",X322,CPI_Inflation_Clean[[#This Row],[Housing]])</f>
        <v>163.4</v>
      </c>
      <c r="AB321" s="1">
        <v>156</v>
      </c>
      <c r="AC321" s="5">
        <f t="shared" si="27"/>
        <v>319.39999999999998</v>
      </c>
      <c r="AD321" s="5">
        <f>AVERAGE(CPI_Inflation_Clean[[#This Row],[Housing Clean]:[Household goods and services]])</f>
        <v>159.69999999999999</v>
      </c>
      <c r="AE321" s="1">
        <v>165.1</v>
      </c>
      <c r="AF321" s="5">
        <f>AVERAGE(CPI_Inflation_Clean[[#This Row],[Health]])</f>
        <v>165.1</v>
      </c>
      <c r="AG321" s="1">
        <v>151.80000000000001</v>
      </c>
      <c r="AH321" s="5">
        <f>SUM(CPI_Inflation_Clean[[#This Row],[Transport and communication]])</f>
        <v>151.80000000000001</v>
      </c>
      <c r="AI321" s="1">
        <v>160.6</v>
      </c>
      <c r="AJ321" s="5">
        <f>SUM(CPI_Inflation_Clean[[#This Row],[Education]])</f>
        <v>160.6</v>
      </c>
      <c r="AK321" s="1">
        <v>196.8</v>
      </c>
      <c r="AL321" s="1">
        <v>162.4</v>
      </c>
      <c r="AM321" s="5">
        <f t="shared" si="28"/>
        <v>359.20000000000005</v>
      </c>
      <c r="AN321" s="1">
        <v>157.6</v>
      </c>
      <c r="AO321" s="1">
        <v>157.80000000000001</v>
      </c>
      <c r="AP321" s="5">
        <f t="shared" si="29"/>
        <v>157.69999999999999</v>
      </c>
      <c r="AQ321" s="1">
        <v>165.2</v>
      </c>
    </row>
    <row r="322" spans="1:43">
      <c r="A322" s="1" t="s">
        <v>33</v>
      </c>
      <c r="B322" s="1">
        <v>2021</v>
      </c>
      <c r="C322" s="1" t="s">
        <v>45</v>
      </c>
      <c r="D322" s="1" t="str">
        <f t="shared" ref="D322:D373" si="36">CONCATENATE(B322," ",C322)</f>
        <v>2021 December</v>
      </c>
      <c r="E322" s="1">
        <v>148.69999999999999</v>
      </c>
      <c r="F322" s="1">
        <v>198.8</v>
      </c>
      <c r="G322" s="1">
        <v>177.9</v>
      </c>
      <c r="H322" s="1">
        <v>159.9</v>
      </c>
      <c r="I322" s="1">
        <v>187.6</v>
      </c>
      <c r="J322" s="1">
        <v>154.9</v>
      </c>
      <c r="K322" s="1">
        <v>188.3</v>
      </c>
      <c r="L322" s="1">
        <v>164.4</v>
      </c>
      <c r="M322" s="1">
        <v>121</v>
      </c>
      <c r="N322" s="1">
        <v>170.5</v>
      </c>
      <c r="O322" s="1">
        <v>164.2</v>
      </c>
      <c r="P322" s="1">
        <v>176.5</v>
      </c>
      <c r="Q322" s="1">
        <v>168.2</v>
      </c>
      <c r="R322" s="5">
        <f t="shared" ref="R322:R373" si="37">SUM(E322:Q322)</f>
        <v>2180.9</v>
      </c>
      <c r="S322" s="5">
        <f>AVERAGE(CPI_Inflation_Clean[[#This Row],[Cereals and products]:[Food and beverages]])</f>
        <v>167.76153846153846</v>
      </c>
      <c r="T322" s="1">
        <v>168.5</v>
      </c>
      <c r="U322" s="1">
        <v>158.69999999999999</v>
      </c>
      <c r="V322" s="1">
        <v>167</v>
      </c>
      <c r="W322" s="5">
        <f t="shared" ref="W322:W373" si="38">SUM(T322:V322)</f>
        <v>494.2</v>
      </c>
      <c r="X322">
        <v>163.4</v>
      </c>
      <c r="Y322" s="1">
        <v>164.1</v>
      </c>
      <c r="Z322" s="5">
        <f>SUM(CPI_Inflation_Clean[[#This Row],[Fuel and light]])</f>
        <v>164.1</v>
      </c>
      <c r="AA322" s="1">
        <f>IF(CPI_Inflation_Clean[[#This Row],[Housing]]="",X323,CPI_Inflation_Clean[[#This Row],[Housing]])</f>
        <v>163.4</v>
      </c>
      <c r="AB322" s="1">
        <v>160.19999999999999</v>
      </c>
      <c r="AC322" s="5">
        <f t="shared" ref="AC322:AC373" si="39">SUM(AA322:AB322)</f>
        <v>323.60000000000002</v>
      </c>
      <c r="AD322" s="5">
        <f>AVERAGE(CPI_Inflation_Clean[[#This Row],[Housing Clean]:[Household goods and services]])</f>
        <v>161.80000000000001</v>
      </c>
      <c r="AE322" s="1">
        <v>170.6</v>
      </c>
      <c r="AF322" s="5">
        <f>AVERAGE(CPI_Inflation_Clean[[#This Row],[Health]])</f>
        <v>170.6</v>
      </c>
      <c r="AG322" s="1">
        <v>155.69999999999999</v>
      </c>
      <c r="AH322" s="5">
        <f>SUM(CPI_Inflation_Clean[[#This Row],[Transport and communication]])</f>
        <v>155.69999999999999</v>
      </c>
      <c r="AI322" s="1">
        <v>164.4</v>
      </c>
      <c r="AJ322" s="5">
        <f>SUM(CPI_Inflation_Clean[[#This Row],[Education]])</f>
        <v>164.4</v>
      </c>
      <c r="AK322" s="1">
        <v>192.4</v>
      </c>
      <c r="AL322" s="1">
        <v>162.6</v>
      </c>
      <c r="AM322" s="5">
        <f t="shared" ref="AM322:AM373" si="40">SUM(AK322:AL322)</f>
        <v>355</v>
      </c>
      <c r="AN322" s="1">
        <v>160.6</v>
      </c>
      <c r="AO322" s="1">
        <v>162</v>
      </c>
      <c r="AP322" s="5">
        <f t="shared" ref="AP322:AP373" si="41">AVERAGE(AN322:AO322)</f>
        <v>161.30000000000001</v>
      </c>
      <c r="AQ322" s="1">
        <v>166.2</v>
      </c>
    </row>
    <row r="323" spans="1:43">
      <c r="A323" s="1" t="s">
        <v>30</v>
      </c>
      <c r="B323" s="1">
        <v>2022</v>
      </c>
      <c r="C323" s="1" t="s">
        <v>31</v>
      </c>
      <c r="D323" s="1" t="str">
        <f t="shared" si="36"/>
        <v>2022 January</v>
      </c>
      <c r="E323" s="1">
        <v>148.30000000000001</v>
      </c>
      <c r="F323" s="1">
        <v>196.9</v>
      </c>
      <c r="G323" s="1">
        <v>178</v>
      </c>
      <c r="H323" s="1">
        <v>160.5</v>
      </c>
      <c r="I323" s="1">
        <v>192.6</v>
      </c>
      <c r="J323" s="1">
        <v>151.19999999999999</v>
      </c>
      <c r="K323" s="1">
        <v>159.19999999999999</v>
      </c>
      <c r="L323" s="1">
        <v>164</v>
      </c>
      <c r="M323" s="1">
        <v>119.3</v>
      </c>
      <c r="N323" s="1">
        <v>173.3</v>
      </c>
      <c r="O323" s="1">
        <v>169.8</v>
      </c>
      <c r="P323" s="1">
        <v>175.8</v>
      </c>
      <c r="Q323" s="1">
        <v>164.1</v>
      </c>
      <c r="R323" s="5">
        <f t="shared" si="37"/>
        <v>2153</v>
      </c>
      <c r="S323" s="5">
        <f>AVERAGE(CPI_Inflation_Clean[[#This Row],[Cereals and products]:[Food and beverages]])</f>
        <v>165.61538461538461</v>
      </c>
      <c r="T323" s="1">
        <v>173.2</v>
      </c>
      <c r="U323" s="1">
        <v>169.3</v>
      </c>
      <c r="V323" s="1">
        <v>172.7</v>
      </c>
      <c r="W323" s="5">
        <f t="shared" si="38"/>
        <v>515.20000000000005</v>
      </c>
      <c r="Y323" s="1">
        <v>165.8</v>
      </c>
      <c r="Z323" s="5">
        <f>SUM(CPI_Inflation_Clean[[#This Row],[Fuel and light]])</f>
        <v>165.8</v>
      </c>
      <c r="AA323" s="1">
        <f>IF(CPI_Inflation_Clean[[#This Row],[Housing]]="",X324,CPI_Inflation_Clean[[#This Row],[Housing]])</f>
        <v>164.5</v>
      </c>
      <c r="AB323" s="1">
        <v>164.9</v>
      </c>
      <c r="AC323" s="5">
        <f t="shared" si="39"/>
        <v>329.4</v>
      </c>
      <c r="AD323" s="5">
        <f>AVERAGE(CPI_Inflation_Clean[[#This Row],[Housing Clean]:[Household goods and services]])</f>
        <v>164.7</v>
      </c>
      <c r="AE323" s="1">
        <v>174.7</v>
      </c>
      <c r="AF323" s="5">
        <f>AVERAGE(CPI_Inflation_Clean[[#This Row],[Health]])</f>
        <v>174.7</v>
      </c>
      <c r="AG323" s="1">
        <v>160.80000000000001</v>
      </c>
      <c r="AH323" s="5">
        <f>SUM(CPI_Inflation_Clean[[#This Row],[Transport and communication]])</f>
        <v>160.80000000000001</v>
      </c>
      <c r="AI323" s="1">
        <v>169.9</v>
      </c>
      <c r="AJ323" s="5">
        <f>SUM(CPI_Inflation_Clean[[#This Row],[Education]])</f>
        <v>169.9</v>
      </c>
      <c r="AK323" s="1">
        <v>190.7</v>
      </c>
      <c r="AL323" s="1">
        <v>163.19999999999999</v>
      </c>
      <c r="AM323" s="5">
        <f t="shared" si="40"/>
        <v>353.9</v>
      </c>
      <c r="AN323" s="1">
        <v>164.9</v>
      </c>
      <c r="AO323" s="1">
        <v>166.6</v>
      </c>
      <c r="AP323" s="5">
        <f t="shared" si="41"/>
        <v>165.75</v>
      </c>
      <c r="AQ323" s="1">
        <v>166.4</v>
      </c>
    </row>
    <row r="324" spans="1:43">
      <c r="A324" s="1" t="s">
        <v>32</v>
      </c>
      <c r="B324" s="1">
        <v>2022</v>
      </c>
      <c r="C324" s="1" t="s">
        <v>31</v>
      </c>
      <c r="D324" s="1" t="str">
        <f t="shared" si="36"/>
        <v>2022 January</v>
      </c>
      <c r="E324" s="1">
        <v>152.19999999999999</v>
      </c>
      <c r="F324" s="1">
        <v>202.1</v>
      </c>
      <c r="G324" s="1">
        <v>180.1</v>
      </c>
      <c r="H324" s="1">
        <v>160.4</v>
      </c>
      <c r="I324" s="1">
        <v>171</v>
      </c>
      <c r="J324" s="1">
        <v>156.5</v>
      </c>
      <c r="K324" s="1">
        <v>203.6</v>
      </c>
      <c r="L324" s="1">
        <v>163.80000000000001</v>
      </c>
      <c r="M324" s="1">
        <v>121.3</v>
      </c>
      <c r="N324" s="1">
        <v>169.8</v>
      </c>
      <c r="O324" s="1">
        <v>156.6</v>
      </c>
      <c r="P324" s="1">
        <v>179</v>
      </c>
      <c r="Q324" s="1">
        <v>170.3</v>
      </c>
      <c r="R324" s="5">
        <f t="shared" si="37"/>
        <v>2186.6999999999998</v>
      </c>
      <c r="S324" s="5">
        <f>AVERAGE(CPI_Inflation_Clean[[#This Row],[Cereals and products]:[Food and beverages]])</f>
        <v>168.2076923076923</v>
      </c>
      <c r="T324" s="1">
        <v>164.7</v>
      </c>
      <c r="U324" s="1">
        <v>148.5</v>
      </c>
      <c r="V324" s="1">
        <v>162.19999999999999</v>
      </c>
      <c r="W324" s="5">
        <f t="shared" si="38"/>
        <v>475.4</v>
      </c>
      <c r="X324">
        <v>164.5</v>
      </c>
      <c r="Y324" s="1">
        <v>161.6</v>
      </c>
      <c r="Z324" s="5">
        <f>SUM(CPI_Inflation_Clean[[#This Row],[Fuel and light]])</f>
        <v>161.6</v>
      </c>
      <c r="AA324" s="1">
        <f>IF(CPI_Inflation_Clean[[#This Row],[Housing]]="",X325,CPI_Inflation_Clean[[#This Row],[Housing]])</f>
        <v>164.5</v>
      </c>
      <c r="AB324" s="1">
        <v>156.80000000000001</v>
      </c>
      <c r="AC324" s="5">
        <f t="shared" si="39"/>
        <v>321.3</v>
      </c>
      <c r="AD324" s="5">
        <f>AVERAGE(CPI_Inflation_Clean[[#This Row],[Housing Clean]:[Household goods and services]])</f>
        <v>160.65</v>
      </c>
      <c r="AE324" s="1">
        <v>166.1</v>
      </c>
      <c r="AF324" s="5">
        <f>AVERAGE(CPI_Inflation_Clean[[#This Row],[Health]])</f>
        <v>166.1</v>
      </c>
      <c r="AG324" s="1">
        <v>152.69999999999999</v>
      </c>
      <c r="AH324" s="5">
        <f>SUM(CPI_Inflation_Clean[[#This Row],[Transport and communication]])</f>
        <v>152.69999999999999</v>
      </c>
      <c r="AI324" s="1">
        <v>161</v>
      </c>
      <c r="AJ324" s="5">
        <f>SUM(CPI_Inflation_Clean[[#This Row],[Education]])</f>
        <v>161</v>
      </c>
      <c r="AK324" s="1">
        <v>196.4</v>
      </c>
      <c r="AL324" s="1">
        <v>162.80000000000001</v>
      </c>
      <c r="AM324" s="5">
        <f t="shared" si="40"/>
        <v>359.20000000000005</v>
      </c>
      <c r="AN324" s="1">
        <v>158.4</v>
      </c>
      <c r="AO324" s="1">
        <v>158.6</v>
      </c>
      <c r="AP324" s="5">
        <f t="shared" si="41"/>
        <v>158.5</v>
      </c>
      <c r="AQ324" s="1">
        <v>165</v>
      </c>
    </row>
    <row r="325" spans="1:43">
      <c r="A325" s="1" t="s">
        <v>33</v>
      </c>
      <c r="B325" s="1">
        <v>2022</v>
      </c>
      <c r="C325" s="1" t="s">
        <v>31</v>
      </c>
      <c r="D325" s="1" t="str">
        <f t="shared" si="36"/>
        <v>2022 January</v>
      </c>
      <c r="E325" s="1">
        <v>149.5</v>
      </c>
      <c r="F325" s="1">
        <v>198.7</v>
      </c>
      <c r="G325" s="1">
        <v>178.8</v>
      </c>
      <c r="H325" s="1">
        <v>160.5</v>
      </c>
      <c r="I325" s="1">
        <v>184.7</v>
      </c>
      <c r="J325" s="1">
        <v>153.69999999999999</v>
      </c>
      <c r="K325" s="1">
        <v>174.3</v>
      </c>
      <c r="L325" s="1">
        <v>163.9</v>
      </c>
      <c r="M325" s="1">
        <v>120</v>
      </c>
      <c r="N325" s="1">
        <v>172.1</v>
      </c>
      <c r="O325" s="1">
        <v>164.3</v>
      </c>
      <c r="P325" s="1">
        <v>177.3</v>
      </c>
      <c r="Q325" s="1">
        <v>166.4</v>
      </c>
      <c r="R325" s="5">
        <f t="shared" si="37"/>
        <v>2164.1999999999998</v>
      </c>
      <c r="S325" s="5">
        <f>AVERAGE(CPI_Inflation_Clean[[#This Row],[Cereals and products]:[Food and beverages]])</f>
        <v>166.47692307692307</v>
      </c>
      <c r="T325" s="1">
        <v>169.9</v>
      </c>
      <c r="U325" s="1">
        <v>160.69999999999999</v>
      </c>
      <c r="V325" s="1">
        <v>168.5</v>
      </c>
      <c r="W325" s="5">
        <f t="shared" si="38"/>
        <v>499.1</v>
      </c>
      <c r="X325">
        <v>164.5</v>
      </c>
      <c r="Y325" s="1">
        <v>164.2</v>
      </c>
      <c r="Z325" s="5">
        <f>SUM(CPI_Inflation_Clean[[#This Row],[Fuel and light]])</f>
        <v>164.2</v>
      </c>
      <c r="AA325" s="1">
        <f>IF(CPI_Inflation_Clean[[#This Row],[Housing]]="",X326,CPI_Inflation_Clean[[#This Row],[Housing]])</f>
        <v>164.5</v>
      </c>
      <c r="AB325" s="1">
        <v>161.1</v>
      </c>
      <c r="AC325" s="5">
        <f t="shared" si="39"/>
        <v>325.60000000000002</v>
      </c>
      <c r="AD325" s="5">
        <f>AVERAGE(CPI_Inflation_Clean[[#This Row],[Housing Clean]:[Household goods and services]])</f>
        <v>162.80000000000001</v>
      </c>
      <c r="AE325" s="1">
        <v>171.4</v>
      </c>
      <c r="AF325" s="5">
        <f>AVERAGE(CPI_Inflation_Clean[[#This Row],[Health]])</f>
        <v>171.4</v>
      </c>
      <c r="AG325" s="1">
        <v>156.5</v>
      </c>
      <c r="AH325" s="5">
        <f>SUM(CPI_Inflation_Clean[[#This Row],[Transport and communication]])</f>
        <v>156.5</v>
      </c>
      <c r="AI325" s="1">
        <v>164.7</v>
      </c>
      <c r="AJ325" s="5">
        <f>SUM(CPI_Inflation_Clean[[#This Row],[Education]])</f>
        <v>164.7</v>
      </c>
      <c r="AK325" s="1">
        <v>192.2</v>
      </c>
      <c r="AL325" s="1">
        <v>163</v>
      </c>
      <c r="AM325" s="5">
        <f t="shared" si="40"/>
        <v>355.2</v>
      </c>
      <c r="AN325" s="1">
        <v>161.19999999999999</v>
      </c>
      <c r="AO325" s="1">
        <v>162.69999999999999</v>
      </c>
      <c r="AP325" s="5">
        <f t="shared" si="41"/>
        <v>161.94999999999999</v>
      </c>
      <c r="AQ325" s="1">
        <v>165.7</v>
      </c>
    </row>
    <row r="326" spans="1:43">
      <c r="A326" s="1" t="s">
        <v>30</v>
      </c>
      <c r="B326" s="1">
        <v>2022</v>
      </c>
      <c r="C326" s="1" t="s">
        <v>34</v>
      </c>
      <c r="D326" s="1" t="str">
        <f t="shared" si="36"/>
        <v>2022 February</v>
      </c>
      <c r="E326" s="1">
        <v>148.80000000000001</v>
      </c>
      <c r="F326" s="1">
        <v>198.1</v>
      </c>
      <c r="G326" s="1">
        <v>175.5</v>
      </c>
      <c r="H326" s="1">
        <v>160.69999999999999</v>
      </c>
      <c r="I326" s="1">
        <v>192.6</v>
      </c>
      <c r="J326" s="1">
        <v>151.4</v>
      </c>
      <c r="K326" s="1">
        <v>155.19999999999999</v>
      </c>
      <c r="L326" s="1">
        <v>163.9</v>
      </c>
      <c r="M326" s="1">
        <v>118.1</v>
      </c>
      <c r="N326" s="1">
        <v>175.4</v>
      </c>
      <c r="O326" s="1">
        <v>170.5</v>
      </c>
      <c r="P326" s="1">
        <v>176.3</v>
      </c>
      <c r="Q326" s="1">
        <v>163.9</v>
      </c>
      <c r="R326" s="5">
        <f t="shared" si="37"/>
        <v>2150.4</v>
      </c>
      <c r="S326" s="5">
        <f>AVERAGE(CPI_Inflation_Clean[[#This Row],[Cereals and products]:[Food and beverages]])</f>
        <v>165.41538461538462</v>
      </c>
      <c r="T326" s="1">
        <v>174.1</v>
      </c>
      <c r="U326" s="1">
        <v>171</v>
      </c>
      <c r="V326" s="1">
        <v>173.7</v>
      </c>
      <c r="W326" s="5">
        <f t="shared" si="38"/>
        <v>518.79999999999995</v>
      </c>
      <c r="Y326" s="1">
        <v>167.4</v>
      </c>
      <c r="Z326" s="5">
        <f>SUM(CPI_Inflation_Clean[[#This Row],[Fuel and light]])</f>
        <v>167.4</v>
      </c>
      <c r="AA326" s="1">
        <f>IF(CPI_Inflation_Clean[[#This Row],[Housing]]="",X327,CPI_Inflation_Clean[[#This Row],[Housing]])</f>
        <v>165.5</v>
      </c>
      <c r="AB326" s="1">
        <v>165.7</v>
      </c>
      <c r="AC326" s="5">
        <f t="shared" si="39"/>
        <v>331.2</v>
      </c>
      <c r="AD326" s="5">
        <f>AVERAGE(CPI_Inflation_Clean[[#This Row],[Housing Clean]:[Household goods and services]])</f>
        <v>165.6</v>
      </c>
      <c r="AE326" s="1">
        <v>175.3</v>
      </c>
      <c r="AF326" s="5">
        <f>AVERAGE(CPI_Inflation_Clean[[#This Row],[Health]])</f>
        <v>175.3</v>
      </c>
      <c r="AG326" s="1">
        <v>161.19999999999999</v>
      </c>
      <c r="AH326" s="5">
        <f>SUM(CPI_Inflation_Clean[[#This Row],[Transport and communication]])</f>
        <v>161.19999999999999</v>
      </c>
      <c r="AI326" s="1">
        <v>170.3</v>
      </c>
      <c r="AJ326" s="5">
        <f>SUM(CPI_Inflation_Clean[[#This Row],[Education]])</f>
        <v>170.3</v>
      </c>
      <c r="AK326" s="1">
        <v>191.5</v>
      </c>
      <c r="AL326" s="1">
        <v>164.5</v>
      </c>
      <c r="AM326" s="5">
        <f t="shared" si="40"/>
        <v>356</v>
      </c>
      <c r="AN326" s="1">
        <v>165.5</v>
      </c>
      <c r="AO326" s="1">
        <v>167.3</v>
      </c>
      <c r="AP326" s="5">
        <f t="shared" si="41"/>
        <v>166.4</v>
      </c>
      <c r="AQ326" s="1">
        <v>166.7</v>
      </c>
    </row>
    <row r="327" spans="1:43">
      <c r="A327" s="1" t="s">
        <v>32</v>
      </c>
      <c r="B327" s="1">
        <v>2022</v>
      </c>
      <c r="C327" s="1" t="s">
        <v>34</v>
      </c>
      <c r="D327" s="1" t="str">
        <f t="shared" si="36"/>
        <v>2022 February</v>
      </c>
      <c r="E327" s="1">
        <v>152.5</v>
      </c>
      <c r="F327" s="1">
        <v>205.2</v>
      </c>
      <c r="G327" s="1">
        <v>176.4</v>
      </c>
      <c r="H327" s="1">
        <v>160.6</v>
      </c>
      <c r="I327" s="1">
        <v>171.5</v>
      </c>
      <c r="J327" s="1">
        <v>156.4</v>
      </c>
      <c r="K327" s="1">
        <v>198</v>
      </c>
      <c r="L327" s="1">
        <v>163.19999999999999</v>
      </c>
      <c r="M327" s="1">
        <v>120.6</v>
      </c>
      <c r="N327" s="1">
        <v>172.2</v>
      </c>
      <c r="O327" s="1">
        <v>156.69999999999999</v>
      </c>
      <c r="P327" s="1">
        <v>180</v>
      </c>
      <c r="Q327" s="1">
        <v>170.2</v>
      </c>
      <c r="R327" s="5">
        <f t="shared" si="37"/>
        <v>2183.5</v>
      </c>
      <c r="S327" s="5">
        <f>AVERAGE(CPI_Inflation_Clean[[#This Row],[Cereals and products]:[Food and beverages]])</f>
        <v>167.96153846153845</v>
      </c>
      <c r="T327" s="1">
        <v>165.7</v>
      </c>
      <c r="U327" s="1">
        <v>150.4</v>
      </c>
      <c r="V327" s="1">
        <v>163.4</v>
      </c>
      <c r="W327" s="5">
        <f t="shared" si="38"/>
        <v>479.5</v>
      </c>
      <c r="X327">
        <v>165.5</v>
      </c>
      <c r="Y327" s="1">
        <v>163</v>
      </c>
      <c r="Z327" s="5">
        <f>SUM(CPI_Inflation_Clean[[#This Row],[Fuel and light]])</f>
        <v>163</v>
      </c>
      <c r="AA327" s="1">
        <f>IF(CPI_Inflation_Clean[[#This Row],[Housing]]="",X328,CPI_Inflation_Clean[[#This Row],[Housing]])</f>
        <v>165.5</v>
      </c>
      <c r="AB327" s="1">
        <v>157.4</v>
      </c>
      <c r="AC327" s="5">
        <f t="shared" si="39"/>
        <v>322.89999999999998</v>
      </c>
      <c r="AD327" s="5">
        <f>AVERAGE(CPI_Inflation_Clean[[#This Row],[Housing Clean]:[Household goods and services]])</f>
        <v>161.44999999999999</v>
      </c>
      <c r="AE327" s="1">
        <v>167.2</v>
      </c>
      <c r="AF327" s="5">
        <f>AVERAGE(CPI_Inflation_Clean[[#This Row],[Health]])</f>
        <v>167.2</v>
      </c>
      <c r="AG327" s="1">
        <v>153.1</v>
      </c>
      <c r="AH327" s="5">
        <f>SUM(CPI_Inflation_Clean[[#This Row],[Transport and communication]])</f>
        <v>153.1</v>
      </c>
      <c r="AI327" s="1">
        <v>162</v>
      </c>
      <c r="AJ327" s="5">
        <f>SUM(CPI_Inflation_Clean[[#This Row],[Education]])</f>
        <v>162</v>
      </c>
      <c r="AK327" s="1">
        <v>196.5</v>
      </c>
      <c r="AL327" s="1">
        <v>164.2</v>
      </c>
      <c r="AM327" s="5">
        <f t="shared" si="40"/>
        <v>360.7</v>
      </c>
      <c r="AN327" s="1">
        <v>159.5</v>
      </c>
      <c r="AO327" s="1">
        <v>159.4</v>
      </c>
      <c r="AP327" s="5">
        <f t="shared" si="41"/>
        <v>159.44999999999999</v>
      </c>
      <c r="AQ327" s="1">
        <v>165.5</v>
      </c>
    </row>
    <row r="328" spans="1:43">
      <c r="A328" s="1" t="s">
        <v>33</v>
      </c>
      <c r="B328" s="1">
        <v>2022</v>
      </c>
      <c r="C328" s="1" t="s">
        <v>34</v>
      </c>
      <c r="D328" s="1" t="str">
        <f t="shared" si="36"/>
        <v>2022 February</v>
      </c>
      <c r="E328" s="1">
        <v>150</v>
      </c>
      <c r="F328" s="1">
        <v>200.6</v>
      </c>
      <c r="G328" s="1">
        <v>175.8</v>
      </c>
      <c r="H328" s="1">
        <v>160.69999999999999</v>
      </c>
      <c r="I328" s="1">
        <v>184.9</v>
      </c>
      <c r="J328" s="1">
        <v>153.69999999999999</v>
      </c>
      <c r="K328" s="1">
        <v>169.7</v>
      </c>
      <c r="L328" s="1">
        <v>163.69999999999999</v>
      </c>
      <c r="M328" s="1">
        <v>118.9</v>
      </c>
      <c r="N328" s="1">
        <v>174.3</v>
      </c>
      <c r="O328" s="1">
        <v>164.7</v>
      </c>
      <c r="P328" s="1">
        <v>178</v>
      </c>
      <c r="Q328" s="1">
        <v>166.2</v>
      </c>
      <c r="R328" s="5">
        <f t="shared" si="37"/>
        <v>2161.2000000000003</v>
      </c>
      <c r="S328" s="5">
        <f>AVERAGE(CPI_Inflation_Clean[[#This Row],[Cereals and products]:[Food and beverages]])</f>
        <v>166.24615384615387</v>
      </c>
      <c r="T328" s="1">
        <v>170.8</v>
      </c>
      <c r="U328" s="1">
        <v>162.4</v>
      </c>
      <c r="V328" s="1">
        <v>169.6</v>
      </c>
      <c r="W328" s="5">
        <f t="shared" si="38"/>
        <v>502.80000000000007</v>
      </c>
      <c r="X328">
        <v>165.5</v>
      </c>
      <c r="Y328" s="1">
        <v>165.7</v>
      </c>
      <c r="Z328" s="5">
        <f>SUM(CPI_Inflation_Clean[[#This Row],[Fuel and light]])</f>
        <v>165.7</v>
      </c>
      <c r="AA328" s="1">
        <f>IF(CPI_Inflation_Clean[[#This Row],[Housing]]="",X329,CPI_Inflation_Clean[[#This Row],[Housing]])</f>
        <v>165.5</v>
      </c>
      <c r="AB328" s="1">
        <v>161.80000000000001</v>
      </c>
      <c r="AC328" s="5">
        <f t="shared" si="39"/>
        <v>327.3</v>
      </c>
      <c r="AD328" s="5">
        <f>AVERAGE(CPI_Inflation_Clean[[#This Row],[Housing Clean]:[Household goods and services]])</f>
        <v>163.65</v>
      </c>
      <c r="AE328" s="1">
        <v>172.2</v>
      </c>
      <c r="AF328" s="5">
        <f>AVERAGE(CPI_Inflation_Clean[[#This Row],[Health]])</f>
        <v>172.2</v>
      </c>
      <c r="AG328" s="1">
        <v>156.9</v>
      </c>
      <c r="AH328" s="5">
        <f>SUM(CPI_Inflation_Clean[[#This Row],[Transport and communication]])</f>
        <v>156.9</v>
      </c>
      <c r="AI328" s="1">
        <v>165.4</v>
      </c>
      <c r="AJ328" s="5">
        <f>SUM(CPI_Inflation_Clean[[#This Row],[Education]])</f>
        <v>165.4</v>
      </c>
      <c r="AK328" s="1">
        <v>192.8</v>
      </c>
      <c r="AL328" s="1">
        <v>164.4</v>
      </c>
      <c r="AM328" s="5">
        <f t="shared" si="40"/>
        <v>357.20000000000005</v>
      </c>
      <c r="AN328" s="1">
        <v>162.1</v>
      </c>
      <c r="AO328" s="1">
        <v>163.5</v>
      </c>
      <c r="AP328" s="5">
        <f t="shared" si="41"/>
        <v>162.80000000000001</v>
      </c>
      <c r="AQ328" s="1">
        <v>166.1</v>
      </c>
    </row>
    <row r="329" spans="1:43">
      <c r="A329" s="1" t="s">
        <v>30</v>
      </c>
      <c r="B329" s="1">
        <v>2022</v>
      </c>
      <c r="C329" s="1" t="s">
        <v>35</v>
      </c>
      <c r="D329" s="1" t="str">
        <f t="shared" si="36"/>
        <v>2022 March</v>
      </c>
      <c r="E329" s="1">
        <v>150.19999999999999</v>
      </c>
      <c r="F329" s="1">
        <v>208</v>
      </c>
      <c r="G329" s="1">
        <v>167.9</v>
      </c>
      <c r="H329" s="1">
        <v>162</v>
      </c>
      <c r="I329" s="1">
        <v>203.1</v>
      </c>
      <c r="J329" s="1">
        <v>155.9</v>
      </c>
      <c r="K329" s="1">
        <v>155.80000000000001</v>
      </c>
      <c r="L329" s="1">
        <v>164.2</v>
      </c>
      <c r="M329" s="1">
        <v>118.1</v>
      </c>
      <c r="N329" s="1">
        <v>178.7</v>
      </c>
      <c r="O329" s="1">
        <v>171.2</v>
      </c>
      <c r="P329" s="1">
        <v>177.4</v>
      </c>
      <c r="Q329" s="1">
        <v>166.6</v>
      </c>
      <c r="R329" s="5">
        <f t="shared" si="37"/>
        <v>2179.1000000000004</v>
      </c>
      <c r="S329" s="5">
        <f>AVERAGE(CPI_Inflation_Clean[[#This Row],[Cereals and products]:[Food and beverages]])</f>
        <v>167.62307692307695</v>
      </c>
      <c r="T329" s="1">
        <v>175.4</v>
      </c>
      <c r="U329" s="1">
        <v>173.2</v>
      </c>
      <c r="V329" s="1">
        <v>175.1</v>
      </c>
      <c r="W329" s="5">
        <f t="shared" si="38"/>
        <v>523.70000000000005</v>
      </c>
      <c r="Y329" s="1">
        <v>168.9</v>
      </c>
      <c r="Z329" s="5">
        <f>SUM(CPI_Inflation_Clean[[#This Row],[Fuel and light]])</f>
        <v>168.9</v>
      </c>
      <c r="AA329" s="1">
        <f>IF(CPI_Inflation_Clean[[#This Row],[Housing]]="",X330,CPI_Inflation_Clean[[#This Row],[Housing]])</f>
        <v>165.3</v>
      </c>
      <c r="AB329" s="1">
        <v>166.5</v>
      </c>
      <c r="AC329" s="5">
        <f t="shared" si="39"/>
        <v>331.8</v>
      </c>
      <c r="AD329" s="5">
        <f>AVERAGE(CPI_Inflation_Clean[[#This Row],[Housing Clean]:[Household goods and services]])</f>
        <v>165.9</v>
      </c>
      <c r="AE329" s="1">
        <v>176</v>
      </c>
      <c r="AF329" s="5">
        <f>AVERAGE(CPI_Inflation_Clean[[#This Row],[Health]])</f>
        <v>176</v>
      </c>
      <c r="AG329" s="1">
        <v>162</v>
      </c>
      <c r="AH329" s="5">
        <f>SUM(CPI_Inflation_Clean[[#This Row],[Transport and communication]])</f>
        <v>162</v>
      </c>
      <c r="AI329" s="1">
        <v>170.6</v>
      </c>
      <c r="AJ329" s="5">
        <f>SUM(CPI_Inflation_Clean[[#This Row],[Education]])</f>
        <v>170.6</v>
      </c>
      <c r="AK329" s="1">
        <v>192.3</v>
      </c>
      <c r="AL329" s="1">
        <v>167.4</v>
      </c>
      <c r="AM329" s="5">
        <f t="shared" si="40"/>
        <v>359.70000000000005</v>
      </c>
      <c r="AN329" s="1">
        <v>166.6</v>
      </c>
      <c r="AO329" s="1">
        <v>168.3</v>
      </c>
      <c r="AP329" s="5">
        <f t="shared" si="41"/>
        <v>167.45</v>
      </c>
      <c r="AQ329" s="1">
        <v>168.7</v>
      </c>
    </row>
    <row r="330" spans="1:43">
      <c r="A330" s="1" t="s">
        <v>32</v>
      </c>
      <c r="B330" s="1">
        <v>2022</v>
      </c>
      <c r="C330" s="1" t="s">
        <v>35</v>
      </c>
      <c r="D330" s="1" t="str">
        <f t="shared" si="36"/>
        <v>2022 March</v>
      </c>
      <c r="E330" s="1">
        <v>153.69999999999999</v>
      </c>
      <c r="F330" s="1">
        <v>215.8</v>
      </c>
      <c r="G330" s="1">
        <v>167.7</v>
      </c>
      <c r="H330" s="1">
        <v>162.6</v>
      </c>
      <c r="I330" s="1">
        <v>180</v>
      </c>
      <c r="J330" s="1">
        <v>159.6</v>
      </c>
      <c r="K330" s="1">
        <v>188.4</v>
      </c>
      <c r="L330" s="1">
        <v>163.4</v>
      </c>
      <c r="M330" s="1">
        <v>120.3</v>
      </c>
      <c r="N330" s="1">
        <v>174.7</v>
      </c>
      <c r="O330" s="1">
        <v>157.1</v>
      </c>
      <c r="P330" s="1">
        <v>181.5</v>
      </c>
      <c r="Q330" s="1">
        <v>171.5</v>
      </c>
      <c r="R330" s="5">
        <f t="shared" si="37"/>
        <v>2196.3000000000002</v>
      </c>
      <c r="S330" s="5">
        <f>AVERAGE(CPI_Inflation_Clean[[#This Row],[Cereals and products]:[Food and beverages]])</f>
        <v>168.94615384615386</v>
      </c>
      <c r="T330" s="1">
        <v>167.1</v>
      </c>
      <c r="U330" s="1">
        <v>152.6</v>
      </c>
      <c r="V330" s="1">
        <v>164.9</v>
      </c>
      <c r="W330" s="5">
        <f t="shared" si="38"/>
        <v>484.6</v>
      </c>
      <c r="X330">
        <v>165.3</v>
      </c>
      <c r="Y330" s="1">
        <v>164.5</v>
      </c>
      <c r="Z330" s="5">
        <f>SUM(CPI_Inflation_Clean[[#This Row],[Fuel and light]])</f>
        <v>164.5</v>
      </c>
      <c r="AA330" s="1">
        <f>IF(CPI_Inflation_Clean[[#This Row],[Housing]]="",X331,CPI_Inflation_Clean[[#This Row],[Housing]])</f>
        <v>165.3</v>
      </c>
      <c r="AB330" s="1">
        <v>158.6</v>
      </c>
      <c r="AC330" s="5">
        <f t="shared" si="39"/>
        <v>323.89999999999998</v>
      </c>
      <c r="AD330" s="5">
        <f>AVERAGE(CPI_Inflation_Clean[[#This Row],[Housing Clean]:[Household goods and services]])</f>
        <v>161.94999999999999</v>
      </c>
      <c r="AE330" s="1">
        <v>168.2</v>
      </c>
      <c r="AF330" s="5">
        <f>AVERAGE(CPI_Inflation_Clean[[#This Row],[Health]])</f>
        <v>168.2</v>
      </c>
      <c r="AG330" s="1">
        <v>154.19999999999999</v>
      </c>
      <c r="AH330" s="5">
        <f>SUM(CPI_Inflation_Clean[[#This Row],[Transport and communication]])</f>
        <v>154.19999999999999</v>
      </c>
      <c r="AI330" s="1">
        <v>162.69999999999999</v>
      </c>
      <c r="AJ330" s="5">
        <f>SUM(CPI_Inflation_Clean[[#This Row],[Education]])</f>
        <v>162.69999999999999</v>
      </c>
      <c r="AK330" s="1">
        <v>197.5</v>
      </c>
      <c r="AL330" s="1">
        <v>166.8</v>
      </c>
      <c r="AM330" s="5">
        <f t="shared" si="40"/>
        <v>364.3</v>
      </c>
      <c r="AN330" s="1">
        <v>160.80000000000001</v>
      </c>
      <c r="AO330" s="1">
        <v>160.6</v>
      </c>
      <c r="AP330" s="5">
        <f t="shared" si="41"/>
        <v>160.69999999999999</v>
      </c>
      <c r="AQ330" s="1">
        <v>166.5</v>
      </c>
    </row>
    <row r="331" spans="1:43">
      <c r="A331" s="1" t="s">
        <v>33</v>
      </c>
      <c r="B331" s="1">
        <v>2022</v>
      </c>
      <c r="C331" s="1" t="s">
        <v>35</v>
      </c>
      <c r="D331" s="1" t="str">
        <f t="shared" si="36"/>
        <v>2022 March</v>
      </c>
      <c r="E331" s="1">
        <v>151.30000000000001</v>
      </c>
      <c r="F331" s="1">
        <v>210.7</v>
      </c>
      <c r="G331" s="1">
        <v>167.8</v>
      </c>
      <c r="H331" s="1">
        <v>162.19999999999999</v>
      </c>
      <c r="I331" s="1">
        <v>194.6</v>
      </c>
      <c r="J331" s="1">
        <v>157.6</v>
      </c>
      <c r="K331" s="1">
        <v>166.9</v>
      </c>
      <c r="L331" s="1">
        <v>163.9</v>
      </c>
      <c r="M331" s="1">
        <v>118.8</v>
      </c>
      <c r="N331" s="1">
        <v>177.4</v>
      </c>
      <c r="O331" s="1">
        <v>165.3</v>
      </c>
      <c r="P331" s="1">
        <v>179.3</v>
      </c>
      <c r="Q331" s="1">
        <v>168.4</v>
      </c>
      <c r="R331" s="5">
        <f t="shared" si="37"/>
        <v>2184.2000000000003</v>
      </c>
      <c r="S331" s="5">
        <f>AVERAGE(CPI_Inflation_Clean[[#This Row],[Cereals and products]:[Food and beverages]])</f>
        <v>168.01538461538465</v>
      </c>
      <c r="T331" s="1">
        <v>172.1</v>
      </c>
      <c r="U331" s="1">
        <v>164.6</v>
      </c>
      <c r="V331" s="1">
        <v>171.1</v>
      </c>
      <c r="W331" s="5">
        <f t="shared" si="38"/>
        <v>507.79999999999995</v>
      </c>
      <c r="X331">
        <v>165.3</v>
      </c>
      <c r="Y331" s="1">
        <v>167.2</v>
      </c>
      <c r="Z331" s="5">
        <f>SUM(CPI_Inflation_Clean[[#This Row],[Fuel and light]])</f>
        <v>167.2</v>
      </c>
      <c r="AA331" s="1">
        <f>IF(CPI_Inflation_Clean[[#This Row],[Housing]]="",X332,CPI_Inflation_Clean[[#This Row],[Housing]])</f>
        <v>165.3</v>
      </c>
      <c r="AB331" s="1">
        <v>162.80000000000001</v>
      </c>
      <c r="AC331" s="5">
        <f t="shared" si="39"/>
        <v>328.1</v>
      </c>
      <c r="AD331" s="5">
        <f>AVERAGE(CPI_Inflation_Clean[[#This Row],[Housing Clean]:[Household goods and services]])</f>
        <v>164.05</v>
      </c>
      <c r="AE331" s="1">
        <v>173</v>
      </c>
      <c r="AF331" s="5">
        <f>AVERAGE(CPI_Inflation_Clean[[#This Row],[Health]])</f>
        <v>173</v>
      </c>
      <c r="AG331" s="1">
        <v>157.9</v>
      </c>
      <c r="AH331" s="5">
        <f>SUM(CPI_Inflation_Clean[[#This Row],[Transport and communication]])</f>
        <v>157.9</v>
      </c>
      <c r="AI331" s="1">
        <v>166</v>
      </c>
      <c r="AJ331" s="5">
        <f>SUM(CPI_Inflation_Clean[[#This Row],[Education]])</f>
        <v>166</v>
      </c>
      <c r="AK331" s="1">
        <v>193.7</v>
      </c>
      <c r="AL331" s="1">
        <v>167.2</v>
      </c>
      <c r="AM331" s="5">
        <f t="shared" si="40"/>
        <v>360.9</v>
      </c>
      <c r="AN331" s="1">
        <v>163.30000000000001</v>
      </c>
      <c r="AO331" s="1">
        <v>164.6</v>
      </c>
      <c r="AP331" s="5">
        <f t="shared" si="41"/>
        <v>163.95</v>
      </c>
      <c r="AQ331" s="1">
        <v>167.7</v>
      </c>
    </row>
    <row r="332" spans="1:43">
      <c r="A332" s="1" t="s">
        <v>30</v>
      </c>
      <c r="B332" s="1">
        <v>2022</v>
      </c>
      <c r="C332" s="1" t="s">
        <v>36</v>
      </c>
      <c r="D332" s="1" t="str">
        <f t="shared" si="36"/>
        <v>2022 April</v>
      </c>
      <c r="E332" s="1">
        <v>151.80000000000001</v>
      </c>
      <c r="F332" s="1">
        <v>209.7</v>
      </c>
      <c r="G332" s="1">
        <v>164.5</v>
      </c>
      <c r="H332" s="1">
        <v>163.80000000000001</v>
      </c>
      <c r="I332" s="1">
        <v>207.4</v>
      </c>
      <c r="J332" s="1">
        <v>169.7</v>
      </c>
      <c r="K332" s="1">
        <v>153.6</v>
      </c>
      <c r="L332" s="1">
        <v>165.1</v>
      </c>
      <c r="M332" s="1">
        <v>118.2</v>
      </c>
      <c r="N332" s="1">
        <v>182.9</v>
      </c>
      <c r="O332" s="1">
        <v>172.4</v>
      </c>
      <c r="P332" s="1">
        <v>178.9</v>
      </c>
      <c r="Q332" s="1">
        <v>168.6</v>
      </c>
      <c r="R332" s="5">
        <f t="shared" si="37"/>
        <v>2206.6</v>
      </c>
      <c r="S332" s="5">
        <f>AVERAGE(CPI_Inflation_Clean[[#This Row],[Cereals and products]:[Food and beverages]])</f>
        <v>169.73846153846154</v>
      </c>
      <c r="T332" s="1">
        <v>177.5</v>
      </c>
      <c r="U332" s="1">
        <v>175.1</v>
      </c>
      <c r="V332" s="1">
        <v>177.1</v>
      </c>
      <c r="W332" s="5">
        <f t="shared" si="38"/>
        <v>529.70000000000005</v>
      </c>
      <c r="Y332" s="1">
        <v>173.3</v>
      </c>
      <c r="Z332" s="5">
        <f>SUM(CPI_Inflation_Clean[[#This Row],[Fuel and light]])</f>
        <v>173.3</v>
      </c>
      <c r="AA332" s="1">
        <f>IF(CPI_Inflation_Clean[[#This Row],[Housing]]="",X333,CPI_Inflation_Clean[[#This Row],[Housing]])</f>
        <v>167</v>
      </c>
      <c r="AB332" s="1">
        <v>167.7</v>
      </c>
      <c r="AC332" s="5">
        <f t="shared" si="39"/>
        <v>334.7</v>
      </c>
      <c r="AD332" s="5">
        <f>AVERAGE(CPI_Inflation_Clean[[#This Row],[Housing Clean]:[Household goods and services]])</f>
        <v>167.35</v>
      </c>
      <c r="AE332" s="1">
        <v>177</v>
      </c>
      <c r="AF332" s="5">
        <f>AVERAGE(CPI_Inflation_Clean[[#This Row],[Health]])</f>
        <v>177</v>
      </c>
      <c r="AG332" s="1">
        <v>166.2</v>
      </c>
      <c r="AH332" s="5">
        <f>SUM(CPI_Inflation_Clean[[#This Row],[Transport and communication]])</f>
        <v>166.2</v>
      </c>
      <c r="AI332" s="1">
        <v>170.9</v>
      </c>
      <c r="AJ332" s="5">
        <f>SUM(CPI_Inflation_Clean[[#This Row],[Education]])</f>
        <v>170.9</v>
      </c>
      <c r="AK332" s="1">
        <v>192.8</v>
      </c>
      <c r="AL332" s="1">
        <v>169</v>
      </c>
      <c r="AM332" s="5">
        <f t="shared" si="40"/>
        <v>361.8</v>
      </c>
      <c r="AN332" s="1">
        <v>167.2</v>
      </c>
      <c r="AO332" s="1">
        <v>170.2</v>
      </c>
      <c r="AP332" s="5">
        <f t="shared" si="41"/>
        <v>168.7</v>
      </c>
      <c r="AQ332" s="1">
        <v>170.8</v>
      </c>
    </row>
    <row r="333" spans="1:43">
      <c r="A333" s="1" t="s">
        <v>32</v>
      </c>
      <c r="B333" s="1">
        <v>2022</v>
      </c>
      <c r="C333" s="1" t="s">
        <v>36</v>
      </c>
      <c r="D333" s="1" t="str">
        <f t="shared" si="36"/>
        <v>2022 April</v>
      </c>
      <c r="E333" s="1">
        <v>155.4</v>
      </c>
      <c r="F333" s="1">
        <v>215.8</v>
      </c>
      <c r="G333" s="1">
        <v>164.6</v>
      </c>
      <c r="H333" s="1">
        <v>164.2</v>
      </c>
      <c r="I333" s="1">
        <v>186</v>
      </c>
      <c r="J333" s="1">
        <v>175.9</v>
      </c>
      <c r="K333" s="1">
        <v>190.7</v>
      </c>
      <c r="L333" s="1">
        <v>164</v>
      </c>
      <c r="M333" s="1">
        <v>120.5</v>
      </c>
      <c r="N333" s="1">
        <v>178</v>
      </c>
      <c r="O333" s="1">
        <v>157.5</v>
      </c>
      <c r="P333" s="1">
        <v>183.3</v>
      </c>
      <c r="Q333" s="1">
        <v>174.5</v>
      </c>
      <c r="R333" s="5">
        <f t="shared" si="37"/>
        <v>2230.4</v>
      </c>
      <c r="S333" s="5">
        <f>AVERAGE(CPI_Inflation_Clean[[#This Row],[Cereals and products]:[Food and beverages]])</f>
        <v>171.56923076923078</v>
      </c>
      <c r="T333" s="1">
        <v>168.4</v>
      </c>
      <c r="U333" s="1">
        <v>154.5</v>
      </c>
      <c r="V333" s="1">
        <v>166.3</v>
      </c>
      <c r="W333" s="5">
        <f t="shared" si="38"/>
        <v>489.2</v>
      </c>
      <c r="X333">
        <v>167</v>
      </c>
      <c r="Y333" s="1">
        <v>170.5</v>
      </c>
      <c r="Z333" s="5">
        <f>SUM(CPI_Inflation_Clean[[#This Row],[Fuel and light]])</f>
        <v>170.5</v>
      </c>
      <c r="AA333" s="1">
        <f>IF(CPI_Inflation_Clean[[#This Row],[Housing]]="",X334,CPI_Inflation_Clean[[#This Row],[Housing]])</f>
        <v>167</v>
      </c>
      <c r="AB333" s="1">
        <v>159.80000000000001</v>
      </c>
      <c r="AC333" s="5">
        <f t="shared" si="39"/>
        <v>326.8</v>
      </c>
      <c r="AD333" s="5">
        <f>AVERAGE(CPI_Inflation_Clean[[#This Row],[Housing Clean]:[Household goods and services]])</f>
        <v>163.4</v>
      </c>
      <c r="AE333" s="1">
        <v>169</v>
      </c>
      <c r="AF333" s="5">
        <f>AVERAGE(CPI_Inflation_Clean[[#This Row],[Health]])</f>
        <v>169</v>
      </c>
      <c r="AG333" s="1">
        <v>159.30000000000001</v>
      </c>
      <c r="AH333" s="5">
        <f>SUM(CPI_Inflation_Clean[[#This Row],[Transport and communication]])</f>
        <v>159.30000000000001</v>
      </c>
      <c r="AI333" s="1">
        <v>164</v>
      </c>
      <c r="AJ333" s="5">
        <f>SUM(CPI_Inflation_Clean[[#This Row],[Education]])</f>
        <v>164</v>
      </c>
      <c r="AK333" s="1">
        <v>197.1</v>
      </c>
      <c r="AL333" s="1">
        <v>168.4</v>
      </c>
      <c r="AM333" s="5">
        <f t="shared" si="40"/>
        <v>365.5</v>
      </c>
      <c r="AN333" s="1">
        <v>162.19999999999999</v>
      </c>
      <c r="AO333" s="1">
        <v>163.1</v>
      </c>
      <c r="AP333" s="5">
        <f t="shared" si="41"/>
        <v>162.64999999999998</v>
      </c>
      <c r="AQ333" s="1">
        <v>169.2</v>
      </c>
    </row>
    <row r="334" spans="1:43">
      <c r="A334" s="1" t="s">
        <v>33</v>
      </c>
      <c r="B334" s="1">
        <v>2022</v>
      </c>
      <c r="C334" s="1" t="s">
        <v>36</v>
      </c>
      <c r="D334" s="1" t="str">
        <f t="shared" si="36"/>
        <v>2022 April</v>
      </c>
      <c r="E334" s="1">
        <v>152.9</v>
      </c>
      <c r="F334" s="1">
        <v>211.8</v>
      </c>
      <c r="G334" s="1">
        <v>164.5</v>
      </c>
      <c r="H334" s="1">
        <v>163.9</v>
      </c>
      <c r="I334" s="1">
        <v>199.5</v>
      </c>
      <c r="J334" s="1">
        <v>172.6</v>
      </c>
      <c r="K334" s="1">
        <v>166.2</v>
      </c>
      <c r="L334" s="1">
        <v>164.7</v>
      </c>
      <c r="M334" s="1">
        <v>119</v>
      </c>
      <c r="N334" s="1">
        <v>181.3</v>
      </c>
      <c r="O334" s="1">
        <v>166.2</v>
      </c>
      <c r="P334" s="1">
        <v>180.9</v>
      </c>
      <c r="Q334" s="1">
        <v>170.8</v>
      </c>
      <c r="R334" s="5">
        <f t="shared" si="37"/>
        <v>2214.3000000000002</v>
      </c>
      <c r="S334" s="5">
        <f>AVERAGE(CPI_Inflation_Clean[[#This Row],[Cereals and products]:[Food and beverages]])</f>
        <v>170.33076923076925</v>
      </c>
      <c r="T334" s="1">
        <v>173.9</v>
      </c>
      <c r="U334" s="1">
        <v>166.5</v>
      </c>
      <c r="V334" s="1">
        <v>172.8</v>
      </c>
      <c r="W334" s="5">
        <f t="shared" si="38"/>
        <v>513.20000000000005</v>
      </c>
      <c r="X334">
        <v>167</v>
      </c>
      <c r="Y334" s="1">
        <v>172.2</v>
      </c>
      <c r="Z334" s="5">
        <f>SUM(CPI_Inflation_Clean[[#This Row],[Fuel and light]])</f>
        <v>172.2</v>
      </c>
      <c r="AA334" s="1">
        <f>IF(CPI_Inflation_Clean[[#This Row],[Housing]]="",X335,CPI_Inflation_Clean[[#This Row],[Housing]])</f>
        <v>167</v>
      </c>
      <c r="AB334" s="1">
        <v>164</v>
      </c>
      <c r="AC334" s="5">
        <f t="shared" si="39"/>
        <v>331</v>
      </c>
      <c r="AD334" s="5">
        <f>AVERAGE(CPI_Inflation_Clean[[#This Row],[Housing Clean]:[Household goods and services]])</f>
        <v>165.5</v>
      </c>
      <c r="AE334" s="1">
        <v>174</v>
      </c>
      <c r="AF334" s="5">
        <f>AVERAGE(CPI_Inflation_Clean[[#This Row],[Health]])</f>
        <v>174</v>
      </c>
      <c r="AG334" s="1">
        <v>162.6</v>
      </c>
      <c r="AH334" s="5">
        <f>SUM(CPI_Inflation_Clean[[#This Row],[Transport and communication]])</f>
        <v>162.6</v>
      </c>
      <c r="AI334" s="1">
        <v>166.9</v>
      </c>
      <c r="AJ334" s="5">
        <f>SUM(CPI_Inflation_Clean[[#This Row],[Education]])</f>
        <v>166.9</v>
      </c>
      <c r="AK334" s="1">
        <v>193.9</v>
      </c>
      <c r="AL334" s="1">
        <v>168.8</v>
      </c>
      <c r="AM334" s="5">
        <f t="shared" si="40"/>
        <v>362.70000000000005</v>
      </c>
      <c r="AN334" s="1">
        <v>164.4</v>
      </c>
      <c r="AO334" s="1">
        <v>166.8</v>
      </c>
      <c r="AP334" s="5">
        <f t="shared" si="41"/>
        <v>165.60000000000002</v>
      </c>
      <c r="AQ334" s="1">
        <v>170.1</v>
      </c>
    </row>
    <row r="335" spans="1:43">
      <c r="A335" s="1" t="s">
        <v>30</v>
      </c>
      <c r="B335" s="1">
        <v>2022</v>
      </c>
      <c r="C335" s="1" t="s">
        <v>37</v>
      </c>
      <c r="D335" s="1" t="str">
        <f t="shared" si="36"/>
        <v>2022 May</v>
      </c>
      <c r="E335" s="1">
        <v>152.9</v>
      </c>
      <c r="F335" s="1">
        <v>214.7</v>
      </c>
      <c r="G335" s="1">
        <v>161.4</v>
      </c>
      <c r="H335" s="1">
        <v>164.6</v>
      </c>
      <c r="I335" s="1">
        <v>209.9</v>
      </c>
      <c r="J335" s="1">
        <v>168</v>
      </c>
      <c r="K335" s="1">
        <v>160.4</v>
      </c>
      <c r="L335" s="1">
        <v>165</v>
      </c>
      <c r="M335" s="1">
        <v>118.9</v>
      </c>
      <c r="N335" s="1">
        <v>186.6</v>
      </c>
      <c r="O335" s="1">
        <v>173.2</v>
      </c>
      <c r="P335" s="1">
        <v>180.4</v>
      </c>
      <c r="Q335" s="1">
        <v>170.8</v>
      </c>
      <c r="R335" s="5">
        <f t="shared" si="37"/>
        <v>2226.8000000000002</v>
      </c>
      <c r="S335" s="5">
        <f>AVERAGE(CPI_Inflation_Clean[[#This Row],[Cereals and products]:[Food and beverages]])</f>
        <v>171.2923076923077</v>
      </c>
      <c r="T335" s="1">
        <v>179.3</v>
      </c>
      <c r="U335" s="1">
        <v>177.2</v>
      </c>
      <c r="V335" s="1">
        <v>179</v>
      </c>
      <c r="W335" s="5">
        <f t="shared" si="38"/>
        <v>535.5</v>
      </c>
      <c r="Y335" s="1">
        <v>175.3</v>
      </c>
      <c r="Z335" s="5">
        <f>SUM(CPI_Inflation_Clean[[#This Row],[Fuel and light]])</f>
        <v>175.3</v>
      </c>
      <c r="AA335" s="1">
        <f>IF(CPI_Inflation_Clean[[#This Row],[Housing]]="",X336,CPI_Inflation_Clean[[#This Row],[Housing]])</f>
        <v>167.5</v>
      </c>
      <c r="AB335" s="1">
        <v>168.9</v>
      </c>
      <c r="AC335" s="5">
        <f t="shared" si="39"/>
        <v>336.4</v>
      </c>
      <c r="AD335" s="5">
        <f>AVERAGE(CPI_Inflation_Clean[[#This Row],[Housing Clean]:[Household goods and services]])</f>
        <v>168.2</v>
      </c>
      <c r="AE335" s="1">
        <v>177.7</v>
      </c>
      <c r="AF335" s="5">
        <f>AVERAGE(CPI_Inflation_Clean[[#This Row],[Health]])</f>
        <v>177.7</v>
      </c>
      <c r="AG335" s="1">
        <v>167.1</v>
      </c>
      <c r="AH335" s="5">
        <f>SUM(CPI_Inflation_Clean[[#This Row],[Transport and communication]])</f>
        <v>167.1</v>
      </c>
      <c r="AI335" s="1">
        <v>171.8</v>
      </c>
      <c r="AJ335" s="5">
        <f>SUM(CPI_Inflation_Clean[[#This Row],[Education]])</f>
        <v>171.8</v>
      </c>
      <c r="AK335" s="1">
        <v>192.9</v>
      </c>
      <c r="AL335" s="1">
        <v>168.5</v>
      </c>
      <c r="AM335" s="5">
        <f t="shared" si="40"/>
        <v>361.4</v>
      </c>
      <c r="AN335" s="1">
        <v>167.6</v>
      </c>
      <c r="AO335" s="1">
        <v>170.9</v>
      </c>
      <c r="AP335" s="5">
        <f t="shared" si="41"/>
        <v>169.25</v>
      </c>
      <c r="AQ335" s="1">
        <v>172.5</v>
      </c>
    </row>
    <row r="336" spans="1:43">
      <c r="A336" s="1" t="s">
        <v>32</v>
      </c>
      <c r="B336" s="1">
        <v>2022</v>
      </c>
      <c r="C336" s="1" t="s">
        <v>37</v>
      </c>
      <c r="D336" s="1" t="str">
        <f t="shared" si="36"/>
        <v>2022 May</v>
      </c>
      <c r="E336" s="1">
        <v>156.69999999999999</v>
      </c>
      <c r="F336" s="1">
        <v>221.2</v>
      </c>
      <c r="G336" s="1">
        <v>164.1</v>
      </c>
      <c r="H336" s="1">
        <v>165.4</v>
      </c>
      <c r="I336" s="1">
        <v>189.5</v>
      </c>
      <c r="J336" s="1">
        <v>174.5</v>
      </c>
      <c r="K336" s="1">
        <v>203.2</v>
      </c>
      <c r="L336" s="1">
        <v>164.1</v>
      </c>
      <c r="M336" s="1">
        <v>121.2</v>
      </c>
      <c r="N336" s="1">
        <v>181.4</v>
      </c>
      <c r="O336" s="1">
        <v>158.5</v>
      </c>
      <c r="P336" s="1">
        <v>184.9</v>
      </c>
      <c r="Q336" s="1">
        <v>177.5</v>
      </c>
      <c r="R336" s="5">
        <f t="shared" si="37"/>
        <v>2262.2000000000003</v>
      </c>
      <c r="S336" s="5">
        <f>AVERAGE(CPI_Inflation_Clean[[#This Row],[Cereals and products]:[Food and beverages]])</f>
        <v>174.01538461538465</v>
      </c>
      <c r="T336" s="1">
        <v>170</v>
      </c>
      <c r="U336" s="1">
        <v>155.9</v>
      </c>
      <c r="V336" s="1">
        <v>167.8</v>
      </c>
      <c r="W336" s="5">
        <f t="shared" si="38"/>
        <v>493.7</v>
      </c>
      <c r="X336">
        <v>167.5</v>
      </c>
      <c r="Y336" s="1">
        <v>173.5</v>
      </c>
      <c r="Z336" s="5">
        <f>SUM(CPI_Inflation_Clean[[#This Row],[Fuel and light]])</f>
        <v>173.5</v>
      </c>
      <c r="AA336" s="1">
        <f>IF(CPI_Inflation_Clean[[#This Row],[Housing]]="",X337,CPI_Inflation_Clean[[#This Row],[Housing]])</f>
        <v>167.5</v>
      </c>
      <c r="AB336" s="1">
        <v>161.1</v>
      </c>
      <c r="AC336" s="5">
        <f t="shared" si="39"/>
        <v>328.6</v>
      </c>
      <c r="AD336" s="5">
        <f>AVERAGE(CPI_Inflation_Clean[[#This Row],[Housing Clean]:[Household goods and services]])</f>
        <v>164.3</v>
      </c>
      <c r="AE336" s="1">
        <v>170.1</v>
      </c>
      <c r="AF336" s="5">
        <f>AVERAGE(CPI_Inflation_Clean[[#This Row],[Health]])</f>
        <v>170.1</v>
      </c>
      <c r="AG336" s="1">
        <v>159.4</v>
      </c>
      <c r="AH336" s="5">
        <f>SUM(CPI_Inflation_Clean[[#This Row],[Transport and communication]])</f>
        <v>159.4</v>
      </c>
      <c r="AI336" s="1">
        <v>165.2</v>
      </c>
      <c r="AJ336" s="5">
        <f>SUM(CPI_Inflation_Clean[[#This Row],[Education]])</f>
        <v>165.2</v>
      </c>
      <c r="AK336" s="1">
        <v>197.5</v>
      </c>
      <c r="AL336" s="1">
        <v>168.2</v>
      </c>
      <c r="AM336" s="5">
        <f t="shared" si="40"/>
        <v>365.7</v>
      </c>
      <c r="AN336" s="1">
        <v>163.19999999999999</v>
      </c>
      <c r="AO336" s="1">
        <v>163.80000000000001</v>
      </c>
      <c r="AP336" s="5">
        <f t="shared" si="41"/>
        <v>163.5</v>
      </c>
      <c r="AQ336" s="1">
        <v>170.8</v>
      </c>
    </row>
    <row r="337" spans="1:43">
      <c r="A337" s="1" t="s">
        <v>33</v>
      </c>
      <c r="B337" s="1">
        <v>2022</v>
      </c>
      <c r="C337" s="1" t="s">
        <v>37</v>
      </c>
      <c r="D337" s="1" t="str">
        <f t="shared" si="36"/>
        <v>2022 May</v>
      </c>
      <c r="E337" s="1">
        <v>154.1</v>
      </c>
      <c r="F337" s="1">
        <v>217</v>
      </c>
      <c r="G337" s="1">
        <v>162.4</v>
      </c>
      <c r="H337" s="1">
        <v>164.9</v>
      </c>
      <c r="I337" s="1">
        <v>202.4</v>
      </c>
      <c r="J337" s="1">
        <v>171</v>
      </c>
      <c r="K337" s="1">
        <v>174.9</v>
      </c>
      <c r="L337" s="1">
        <v>164.7</v>
      </c>
      <c r="M337" s="1">
        <v>119.7</v>
      </c>
      <c r="N337" s="1">
        <v>184.9</v>
      </c>
      <c r="O337" s="1">
        <v>167.1</v>
      </c>
      <c r="P337" s="1">
        <v>182.5</v>
      </c>
      <c r="Q337" s="1">
        <v>173.3</v>
      </c>
      <c r="R337" s="5">
        <f t="shared" si="37"/>
        <v>2238.9000000000005</v>
      </c>
      <c r="S337" s="5">
        <f>AVERAGE(CPI_Inflation_Clean[[#This Row],[Cereals and products]:[Food and beverages]])</f>
        <v>172.22307692307697</v>
      </c>
      <c r="T337" s="1">
        <v>175.6</v>
      </c>
      <c r="U337" s="1">
        <v>168.4</v>
      </c>
      <c r="V337" s="1">
        <v>174.6</v>
      </c>
      <c r="W337" s="5">
        <f t="shared" si="38"/>
        <v>518.6</v>
      </c>
      <c r="X337">
        <v>167.5</v>
      </c>
      <c r="Y337" s="1">
        <v>174.6</v>
      </c>
      <c r="Z337" s="5">
        <f>SUM(CPI_Inflation_Clean[[#This Row],[Fuel and light]])</f>
        <v>174.6</v>
      </c>
      <c r="AA337" s="1">
        <f>IF(CPI_Inflation_Clean[[#This Row],[Housing]]="",X338,CPI_Inflation_Clean[[#This Row],[Housing]])</f>
        <v>167.5</v>
      </c>
      <c r="AB337" s="1">
        <v>165.2</v>
      </c>
      <c r="AC337" s="5">
        <f t="shared" si="39"/>
        <v>332.7</v>
      </c>
      <c r="AD337" s="5">
        <f>AVERAGE(CPI_Inflation_Clean[[#This Row],[Housing Clean]:[Household goods and services]])</f>
        <v>166.35</v>
      </c>
      <c r="AE337" s="1">
        <v>174.8</v>
      </c>
      <c r="AF337" s="5">
        <f>AVERAGE(CPI_Inflation_Clean[[#This Row],[Health]])</f>
        <v>174.8</v>
      </c>
      <c r="AG337" s="1">
        <v>163</v>
      </c>
      <c r="AH337" s="5">
        <f>SUM(CPI_Inflation_Clean[[#This Row],[Transport and communication]])</f>
        <v>163</v>
      </c>
      <c r="AI337" s="1">
        <v>167.9</v>
      </c>
      <c r="AJ337" s="5">
        <f>SUM(CPI_Inflation_Clean[[#This Row],[Education]])</f>
        <v>167.9</v>
      </c>
      <c r="AK337" s="1">
        <v>194.1</v>
      </c>
      <c r="AL337" s="1">
        <v>168.4</v>
      </c>
      <c r="AM337" s="5">
        <f t="shared" si="40"/>
        <v>362.5</v>
      </c>
      <c r="AN337" s="1">
        <v>165.1</v>
      </c>
      <c r="AO337" s="1">
        <v>167.5</v>
      </c>
      <c r="AP337" s="5">
        <f t="shared" si="41"/>
        <v>166.3</v>
      </c>
      <c r="AQ337" s="1">
        <v>171.7</v>
      </c>
    </row>
    <row r="338" spans="1:43">
      <c r="A338" s="1" t="s">
        <v>30</v>
      </c>
      <c r="B338" s="1">
        <v>2022</v>
      </c>
      <c r="C338" s="1" t="s">
        <v>38</v>
      </c>
      <c r="D338" s="1" t="str">
        <f t="shared" si="36"/>
        <v>2022 June</v>
      </c>
      <c r="E338" s="1">
        <v>153.80000000000001</v>
      </c>
      <c r="F338" s="1">
        <v>217.2</v>
      </c>
      <c r="G338" s="1">
        <v>169.6</v>
      </c>
      <c r="H338" s="1">
        <v>165.4</v>
      </c>
      <c r="I338" s="1">
        <v>208.1</v>
      </c>
      <c r="J338" s="1">
        <v>165.8</v>
      </c>
      <c r="K338" s="1">
        <v>167.3</v>
      </c>
      <c r="L338" s="1">
        <v>164.6</v>
      </c>
      <c r="M338" s="1">
        <v>119.1</v>
      </c>
      <c r="N338" s="1">
        <v>188.9</v>
      </c>
      <c r="O338" s="1">
        <v>174.2</v>
      </c>
      <c r="P338" s="1">
        <v>181.9</v>
      </c>
      <c r="Q338" s="1">
        <v>172.4</v>
      </c>
      <c r="R338" s="5">
        <f t="shared" si="37"/>
        <v>2248.3000000000002</v>
      </c>
      <c r="S338" s="5">
        <f>AVERAGE(CPI_Inflation_Clean[[#This Row],[Cereals and products]:[Food and beverages]])</f>
        <v>172.94615384615386</v>
      </c>
      <c r="T338" s="1">
        <v>180.7</v>
      </c>
      <c r="U338" s="1">
        <v>178.7</v>
      </c>
      <c r="V338" s="1">
        <v>180.4</v>
      </c>
      <c r="W338" s="5">
        <f t="shared" si="38"/>
        <v>539.79999999999995</v>
      </c>
      <c r="Y338" s="1">
        <v>176.7</v>
      </c>
      <c r="Z338" s="5">
        <f>SUM(CPI_Inflation_Clean[[#This Row],[Fuel and light]])</f>
        <v>176.7</v>
      </c>
      <c r="AA338" s="1">
        <f>IF(CPI_Inflation_Clean[[#This Row],[Housing]]="",X339,CPI_Inflation_Clean[[#This Row],[Housing]])</f>
        <v>166.8</v>
      </c>
      <c r="AB338" s="1">
        <v>170.3</v>
      </c>
      <c r="AC338" s="5">
        <f t="shared" si="39"/>
        <v>337.1</v>
      </c>
      <c r="AD338" s="5">
        <f>AVERAGE(CPI_Inflation_Clean[[#This Row],[Housing Clean]:[Household goods and services]])</f>
        <v>168.55</v>
      </c>
      <c r="AE338" s="1">
        <v>178.2</v>
      </c>
      <c r="AF338" s="5">
        <f>AVERAGE(CPI_Inflation_Clean[[#This Row],[Health]])</f>
        <v>178.2</v>
      </c>
      <c r="AG338" s="1">
        <v>165.5</v>
      </c>
      <c r="AH338" s="5">
        <f>SUM(CPI_Inflation_Clean[[#This Row],[Transport and communication]])</f>
        <v>165.5</v>
      </c>
      <c r="AI338" s="1">
        <v>172.6</v>
      </c>
      <c r="AJ338" s="5">
        <f>SUM(CPI_Inflation_Clean[[#This Row],[Education]])</f>
        <v>172.6</v>
      </c>
      <c r="AK338" s="1">
        <v>192.9</v>
      </c>
      <c r="AL338" s="1">
        <v>169.5</v>
      </c>
      <c r="AM338" s="5">
        <f t="shared" si="40"/>
        <v>362.4</v>
      </c>
      <c r="AN338" s="1">
        <v>168</v>
      </c>
      <c r="AO338" s="1">
        <v>171</v>
      </c>
      <c r="AP338" s="5">
        <f t="shared" si="41"/>
        <v>169.5</v>
      </c>
      <c r="AQ338" s="1">
        <v>173.6</v>
      </c>
    </row>
    <row r="339" spans="1:43">
      <c r="A339" s="1" t="s">
        <v>32</v>
      </c>
      <c r="B339" s="1">
        <v>2022</v>
      </c>
      <c r="C339" s="1" t="s">
        <v>38</v>
      </c>
      <c r="D339" s="1" t="str">
        <f t="shared" si="36"/>
        <v>2022 June</v>
      </c>
      <c r="E339" s="1">
        <v>157.5</v>
      </c>
      <c r="F339" s="1">
        <v>223.4</v>
      </c>
      <c r="G339" s="1">
        <v>172.8</v>
      </c>
      <c r="H339" s="1">
        <v>166.4</v>
      </c>
      <c r="I339" s="1">
        <v>188.6</v>
      </c>
      <c r="J339" s="1">
        <v>174.1</v>
      </c>
      <c r="K339" s="1">
        <v>211.5</v>
      </c>
      <c r="L339" s="1">
        <v>163.6</v>
      </c>
      <c r="M339" s="1">
        <v>121.4</v>
      </c>
      <c r="N339" s="1">
        <v>183.5</v>
      </c>
      <c r="O339" s="1">
        <v>159.1</v>
      </c>
      <c r="P339" s="1">
        <v>186.3</v>
      </c>
      <c r="Q339" s="1">
        <v>179.3</v>
      </c>
      <c r="R339" s="5">
        <f t="shared" si="37"/>
        <v>2287.5</v>
      </c>
      <c r="S339" s="5">
        <f>AVERAGE(CPI_Inflation_Clean[[#This Row],[Cereals and products]:[Food and beverages]])</f>
        <v>175.96153846153845</v>
      </c>
      <c r="T339" s="1">
        <v>171.6</v>
      </c>
      <c r="U339" s="1">
        <v>157.4</v>
      </c>
      <c r="V339" s="1">
        <v>169.4</v>
      </c>
      <c r="W339" s="5">
        <f t="shared" si="38"/>
        <v>498.4</v>
      </c>
      <c r="X339">
        <v>166.8</v>
      </c>
      <c r="Y339" s="1">
        <v>174.9</v>
      </c>
      <c r="Z339" s="5">
        <f>SUM(CPI_Inflation_Clean[[#This Row],[Fuel and light]])</f>
        <v>174.9</v>
      </c>
      <c r="AA339" s="1">
        <f>IF(CPI_Inflation_Clean[[#This Row],[Housing]]="",X340,CPI_Inflation_Clean[[#This Row],[Housing]])</f>
        <v>166.8</v>
      </c>
      <c r="AB339" s="1">
        <v>162.1</v>
      </c>
      <c r="AC339" s="5">
        <f t="shared" si="39"/>
        <v>328.9</v>
      </c>
      <c r="AD339" s="5">
        <f>AVERAGE(CPI_Inflation_Clean[[#This Row],[Housing Clean]:[Household goods and services]])</f>
        <v>164.45</v>
      </c>
      <c r="AE339" s="1">
        <v>170.9</v>
      </c>
      <c r="AF339" s="5">
        <f>AVERAGE(CPI_Inflation_Clean[[#This Row],[Health]])</f>
        <v>170.9</v>
      </c>
      <c r="AG339" s="1">
        <v>157.19999999999999</v>
      </c>
      <c r="AH339" s="5">
        <f>SUM(CPI_Inflation_Clean[[#This Row],[Transport and communication]])</f>
        <v>157.19999999999999</v>
      </c>
      <c r="AI339" s="1">
        <v>166.5</v>
      </c>
      <c r="AJ339" s="5">
        <f>SUM(CPI_Inflation_Clean[[#This Row],[Education]])</f>
        <v>166.5</v>
      </c>
      <c r="AK339" s="1">
        <v>198.3</v>
      </c>
      <c r="AL339" s="1">
        <v>169.2</v>
      </c>
      <c r="AM339" s="5">
        <f t="shared" si="40"/>
        <v>367.5</v>
      </c>
      <c r="AN339" s="1">
        <v>164.1</v>
      </c>
      <c r="AO339" s="1">
        <v>163.80000000000001</v>
      </c>
      <c r="AP339" s="5">
        <f t="shared" si="41"/>
        <v>163.95</v>
      </c>
      <c r="AQ339" s="1">
        <v>171.4</v>
      </c>
    </row>
    <row r="340" spans="1:43">
      <c r="A340" s="1" t="s">
        <v>33</v>
      </c>
      <c r="B340" s="1">
        <v>2022</v>
      </c>
      <c r="C340" s="1" t="s">
        <v>38</v>
      </c>
      <c r="D340" s="1" t="str">
        <f t="shared" si="36"/>
        <v>2022 June</v>
      </c>
      <c r="E340" s="1">
        <v>155</v>
      </c>
      <c r="F340" s="1">
        <v>219.4</v>
      </c>
      <c r="G340" s="1">
        <v>170.8</v>
      </c>
      <c r="H340" s="1">
        <v>165.8</v>
      </c>
      <c r="I340" s="1">
        <v>200.9</v>
      </c>
      <c r="J340" s="1">
        <v>169.7</v>
      </c>
      <c r="K340" s="1">
        <v>182.3</v>
      </c>
      <c r="L340" s="1">
        <v>164.3</v>
      </c>
      <c r="M340" s="1">
        <v>119.9</v>
      </c>
      <c r="N340" s="1">
        <v>187.1</v>
      </c>
      <c r="O340" s="1">
        <v>167.9</v>
      </c>
      <c r="P340" s="1">
        <v>183.9</v>
      </c>
      <c r="Q340" s="1">
        <v>174.9</v>
      </c>
      <c r="R340" s="5">
        <f t="shared" si="37"/>
        <v>2261.9</v>
      </c>
      <c r="S340" s="5">
        <f>AVERAGE(CPI_Inflation_Clean[[#This Row],[Cereals and products]:[Food and beverages]])</f>
        <v>173.99230769230769</v>
      </c>
      <c r="T340" s="1">
        <v>177.1</v>
      </c>
      <c r="U340" s="1">
        <v>169.9</v>
      </c>
      <c r="V340" s="1">
        <v>176</v>
      </c>
      <c r="W340" s="5">
        <f t="shared" si="38"/>
        <v>523</v>
      </c>
      <c r="X340">
        <v>166.8</v>
      </c>
      <c r="Y340" s="1">
        <v>176</v>
      </c>
      <c r="Z340" s="5">
        <f>SUM(CPI_Inflation_Clean[[#This Row],[Fuel and light]])</f>
        <v>176</v>
      </c>
      <c r="AA340" s="1">
        <f>IF(CPI_Inflation_Clean[[#This Row],[Housing]]="",X341,CPI_Inflation_Clean[[#This Row],[Housing]])</f>
        <v>166.8</v>
      </c>
      <c r="AB340" s="1">
        <v>166.4</v>
      </c>
      <c r="AC340" s="5">
        <f t="shared" si="39"/>
        <v>333.20000000000005</v>
      </c>
      <c r="AD340" s="5">
        <f>AVERAGE(CPI_Inflation_Clean[[#This Row],[Housing Clean]:[Household goods and services]])</f>
        <v>166.60000000000002</v>
      </c>
      <c r="AE340" s="1">
        <v>175.4</v>
      </c>
      <c r="AF340" s="5">
        <f>AVERAGE(CPI_Inflation_Clean[[#This Row],[Health]])</f>
        <v>175.4</v>
      </c>
      <c r="AG340" s="1">
        <v>161.1</v>
      </c>
      <c r="AH340" s="5">
        <f>SUM(CPI_Inflation_Clean[[#This Row],[Transport and communication]])</f>
        <v>161.1</v>
      </c>
      <c r="AI340" s="1">
        <v>169</v>
      </c>
      <c r="AJ340" s="5">
        <f>SUM(CPI_Inflation_Clean[[#This Row],[Education]])</f>
        <v>169</v>
      </c>
      <c r="AK340" s="1">
        <v>194.3</v>
      </c>
      <c r="AL340" s="1">
        <v>169.4</v>
      </c>
      <c r="AM340" s="5">
        <f t="shared" si="40"/>
        <v>363.70000000000005</v>
      </c>
      <c r="AN340" s="1">
        <v>165.8</v>
      </c>
      <c r="AO340" s="1">
        <v>167.5</v>
      </c>
      <c r="AP340" s="5">
        <f t="shared" si="41"/>
        <v>166.65</v>
      </c>
      <c r="AQ340" s="1">
        <v>172.6</v>
      </c>
    </row>
    <row r="341" spans="1:43">
      <c r="A341" s="1" t="s">
        <v>30</v>
      </c>
      <c r="B341" s="1">
        <v>2022</v>
      </c>
      <c r="C341" s="1" t="s">
        <v>39</v>
      </c>
      <c r="D341" s="1" t="str">
        <f t="shared" si="36"/>
        <v>2022 July</v>
      </c>
      <c r="E341" s="1">
        <v>155.19999999999999</v>
      </c>
      <c r="F341" s="1">
        <v>210.8</v>
      </c>
      <c r="G341" s="1">
        <v>174.3</v>
      </c>
      <c r="H341" s="1">
        <v>166.3</v>
      </c>
      <c r="I341" s="1">
        <v>202.2</v>
      </c>
      <c r="J341" s="1">
        <v>169.6</v>
      </c>
      <c r="K341" s="1">
        <v>168.6</v>
      </c>
      <c r="L341" s="1">
        <v>164.4</v>
      </c>
      <c r="M341" s="1">
        <v>119.2</v>
      </c>
      <c r="N341" s="1">
        <v>191.8</v>
      </c>
      <c r="O341" s="1">
        <v>174.5</v>
      </c>
      <c r="P341" s="1">
        <v>183.1</v>
      </c>
      <c r="Q341" s="1">
        <v>172.5</v>
      </c>
      <c r="R341" s="5">
        <f t="shared" si="37"/>
        <v>2252.5</v>
      </c>
      <c r="S341" s="5">
        <f>AVERAGE(CPI_Inflation_Clean[[#This Row],[Cereals and products]:[Food and beverages]])</f>
        <v>173.26923076923077</v>
      </c>
      <c r="T341" s="1">
        <v>182</v>
      </c>
      <c r="U341" s="1">
        <v>180.3</v>
      </c>
      <c r="V341" s="1">
        <v>181.7</v>
      </c>
      <c r="W341" s="5">
        <f t="shared" si="38"/>
        <v>544</v>
      </c>
      <c r="Y341" s="1">
        <v>179.6</v>
      </c>
      <c r="Z341" s="5">
        <f>SUM(CPI_Inflation_Clean[[#This Row],[Fuel and light]])</f>
        <v>179.6</v>
      </c>
      <c r="AA341" s="1">
        <f>IF(CPI_Inflation_Clean[[#This Row],[Housing]]="",X342,CPI_Inflation_Clean[[#This Row],[Housing]])</f>
        <v>167.8</v>
      </c>
      <c r="AB341" s="1">
        <v>171.3</v>
      </c>
      <c r="AC341" s="5">
        <f t="shared" si="39"/>
        <v>339.1</v>
      </c>
      <c r="AD341" s="5">
        <f>AVERAGE(CPI_Inflation_Clean[[#This Row],[Housing Clean]:[Household goods and services]])</f>
        <v>169.55</v>
      </c>
      <c r="AE341" s="1">
        <v>178.8</v>
      </c>
      <c r="AF341" s="5">
        <f>AVERAGE(CPI_Inflation_Clean[[#This Row],[Health]])</f>
        <v>178.8</v>
      </c>
      <c r="AG341" s="1">
        <v>166.3</v>
      </c>
      <c r="AH341" s="5">
        <f>SUM(CPI_Inflation_Clean[[#This Row],[Transport and communication]])</f>
        <v>166.3</v>
      </c>
      <c r="AI341" s="1">
        <v>174.7</v>
      </c>
      <c r="AJ341" s="5">
        <f>SUM(CPI_Inflation_Clean[[#This Row],[Education]])</f>
        <v>174.7</v>
      </c>
      <c r="AK341" s="1">
        <v>193.2</v>
      </c>
      <c r="AL341" s="1">
        <v>169.7</v>
      </c>
      <c r="AM341" s="5">
        <f t="shared" si="40"/>
        <v>362.9</v>
      </c>
      <c r="AN341" s="1">
        <v>168.6</v>
      </c>
      <c r="AO341" s="1">
        <v>171.8</v>
      </c>
      <c r="AP341" s="5">
        <f t="shared" si="41"/>
        <v>170.2</v>
      </c>
      <c r="AQ341" s="1">
        <v>174.3</v>
      </c>
    </row>
    <row r="342" spans="1:43">
      <c r="A342" s="1" t="s">
        <v>32</v>
      </c>
      <c r="B342" s="1">
        <v>2022</v>
      </c>
      <c r="C342" s="1" t="s">
        <v>39</v>
      </c>
      <c r="D342" s="1" t="str">
        <f t="shared" si="36"/>
        <v>2022 July</v>
      </c>
      <c r="E342" s="1">
        <v>159.30000000000001</v>
      </c>
      <c r="F342" s="1">
        <v>217.1</v>
      </c>
      <c r="G342" s="1">
        <v>176.6</v>
      </c>
      <c r="H342" s="1">
        <v>167.1</v>
      </c>
      <c r="I342" s="1">
        <v>184.8</v>
      </c>
      <c r="J342" s="1">
        <v>179.5</v>
      </c>
      <c r="K342" s="1">
        <v>208.5</v>
      </c>
      <c r="L342" s="1">
        <v>164</v>
      </c>
      <c r="M342" s="1">
        <v>121.5</v>
      </c>
      <c r="N342" s="1">
        <v>186.3</v>
      </c>
      <c r="O342" s="1">
        <v>159.80000000000001</v>
      </c>
      <c r="P342" s="1">
        <v>187.7</v>
      </c>
      <c r="Q342" s="1">
        <v>179.4</v>
      </c>
      <c r="R342" s="5">
        <f t="shared" si="37"/>
        <v>2291.6</v>
      </c>
      <c r="S342" s="5">
        <f>AVERAGE(CPI_Inflation_Clean[[#This Row],[Cereals and products]:[Food and beverages]])</f>
        <v>176.27692307692308</v>
      </c>
      <c r="T342" s="1">
        <v>172.7</v>
      </c>
      <c r="U342" s="1">
        <v>158.69999999999999</v>
      </c>
      <c r="V342" s="1">
        <v>170.6</v>
      </c>
      <c r="W342" s="5">
        <f t="shared" si="38"/>
        <v>502</v>
      </c>
      <c r="X342">
        <v>167.8</v>
      </c>
      <c r="Y342" s="1">
        <v>179.5</v>
      </c>
      <c r="Z342" s="5">
        <f>SUM(CPI_Inflation_Clean[[#This Row],[Fuel and light]])</f>
        <v>179.5</v>
      </c>
      <c r="AA342" s="1">
        <f>IF(CPI_Inflation_Clean[[#This Row],[Housing]]="",X343,CPI_Inflation_Clean[[#This Row],[Housing]])</f>
        <v>167.8</v>
      </c>
      <c r="AB342" s="1">
        <v>163.1</v>
      </c>
      <c r="AC342" s="5">
        <f t="shared" si="39"/>
        <v>330.9</v>
      </c>
      <c r="AD342" s="5">
        <f>AVERAGE(CPI_Inflation_Clean[[#This Row],[Housing Clean]:[Household goods and services]])</f>
        <v>165.45</v>
      </c>
      <c r="AE342" s="1">
        <v>171.7</v>
      </c>
      <c r="AF342" s="5">
        <f>AVERAGE(CPI_Inflation_Clean[[#This Row],[Health]])</f>
        <v>171.7</v>
      </c>
      <c r="AG342" s="1">
        <v>157.4</v>
      </c>
      <c r="AH342" s="5">
        <f>SUM(CPI_Inflation_Clean[[#This Row],[Transport and communication]])</f>
        <v>157.4</v>
      </c>
      <c r="AI342" s="1">
        <v>169.1</v>
      </c>
      <c r="AJ342" s="5">
        <f>SUM(CPI_Inflation_Clean[[#This Row],[Education]])</f>
        <v>169.1</v>
      </c>
      <c r="AK342" s="1">
        <v>198.6</v>
      </c>
      <c r="AL342" s="1">
        <v>169.8</v>
      </c>
      <c r="AM342" s="5">
        <f t="shared" si="40"/>
        <v>368.4</v>
      </c>
      <c r="AN342" s="1">
        <v>164.6</v>
      </c>
      <c r="AO342" s="1">
        <v>164.7</v>
      </c>
      <c r="AP342" s="5">
        <f t="shared" si="41"/>
        <v>164.64999999999998</v>
      </c>
      <c r="AQ342" s="1">
        <v>172.3</v>
      </c>
    </row>
    <row r="343" spans="1:43">
      <c r="A343" s="1" t="s">
        <v>33</v>
      </c>
      <c r="B343" s="1">
        <v>2022</v>
      </c>
      <c r="C343" s="1" t="s">
        <v>39</v>
      </c>
      <c r="D343" s="1" t="str">
        <f t="shared" si="36"/>
        <v>2022 July</v>
      </c>
      <c r="E343" s="1">
        <v>156.5</v>
      </c>
      <c r="F343" s="1">
        <v>213</v>
      </c>
      <c r="G343" s="1">
        <v>175.2</v>
      </c>
      <c r="H343" s="1">
        <v>166.6</v>
      </c>
      <c r="I343" s="1">
        <v>195.8</v>
      </c>
      <c r="J343" s="1">
        <v>174.2</v>
      </c>
      <c r="K343" s="1">
        <v>182.1</v>
      </c>
      <c r="L343" s="1">
        <v>164.3</v>
      </c>
      <c r="M343" s="1">
        <v>120</v>
      </c>
      <c r="N343" s="1">
        <v>190</v>
      </c>
      <c r="O343" s="1">
        <v>168.4</v>
      </c>
      <c r="P343" s="1">
        <v>185.2</v>
      </c>
      <c r="Q343" s="1">
        <v>175</v>
      </c>
      <c r="R343" s="5">
        <f t="shared" si="37"/>
        <v>2266.3000000000002</v>
      </c>
      <c r="S343" s="5">
        <f>AVERAGE(CPI_Inflation_Clean[[#This Row],[Cereals and products]:[Food and beverages]])</f>
        <v>174.33076923076925</v>
      </c>
      <c r="T343" s="1">
        <v>178.3</v>
      </c>
      <c r="U343" s="1">
        <v>171.3</v>
      </c>
      <c r="V343" s="1">
        <v>177.3</v>
      </c>
      <c r="W343" s="5">
        <f t="shared" si="38"/>
        <v>526.90000000000009</v>
      </c>
      <c r="X343">
        <v>167.8</v>
      </c>
      <c r="Y343" s="1">
        <v>179.6</v>
      </c>
      <c r="Z343" s="5">
        <f>SUM(CPI_Inflation_Clean[[#This Row],[Fuel and light]])</f>
        <v>179.6</v>
      </c>
      <c r="AA343" s="1">
        <f>IF(CPI_Inflation_Clean[[#This Row],[Housing]]="",X344,CPI_Inflation_Clean[[#This Row],[Housing]])</f>
        <v>167.8</v>
      </c>
      <c r="AB343" s="1">
        <v>167.4</v>
      </c>
      <c r="AC343" s="5">
        <f t="shared" si="39"/>
        <v>335.20000000000005</v>
      </c>
      <c r="AD343" s="5">
        <f>AVERAGE(CPI_Inflation_Clean[[#This Row],[Housing Clean]:[Household goods and services]])</f>
        <v>167.60000000000002</v>
      </c>
      <c r="AE343" s="1">
        <v>176.1</v>
      </c>
      <c r="AF343" s="5">
        <f>AVERAGE(CPI_Inflation_Clean[[#This Row],[Health]])</f>
        <v>176.1</v>
      </c>
      <c r="AG343" s="1">
        <v>161.6</v>
      </c>
      <c r="AH343" s="5">
        <f>SUM(CPI_Inflation_Clean[[#This Row],[Transport and communication]])</f>
        <v>161.6</v>
      </c>
      <c r="AI343" s="1">
        <v>171.4</v>
      </c>
      <c r="AJ343" s="5">
        <f>SUM(CPI_Inflation_Clean[[#This Row],[Education]])</f>
        <v>171.4</v>
      </c>
      <c r="AK343" s="1">
        <v>194.6</v>
      </c>
      <c r="AL343" s="1">
        <v>169.7</v>
      </c>
      <c r="AM343" s="5">
        <f t="shared" si="40"/>
        <v>364.29999999999995</v>
      </c>
      <c r="AN343" s="1">
        <v>166.3</v>
      </c>
      <c r="AO343" s="1">
        <v>168.4</v>
      </c>
      <c r="AP343" s="5">
        <f t="shared" si="41"/>
        <v>167.35000000000002</v>
      </c>
      <c r="AQ343" s="1">
        <v>173.4</v>
      </c>
    </row>
    <row r="344" spans="1:43">
      <c r="A344" s="1" t="s">
        <v>30</v>
      </c>
      <c r="B344" s="1">
        <v>2022</v>
      </c>
      <c r="C344" s="1" t="s">
        <v>40</v>
      </c>
      <c r="D344" s="1" t="str">
        <f t="shared" si="36"/>
        <v>2022 August</v>
      </c>
      <c r="E344" s="1">
        <v>159.5</v>
      </c>
      <c r="F344" s="1">
        <v>204.1</v>
      </c>
      <c r="G344" s="1">
        <v>168.3</v>
      </c>
      <c r="H344" s="1">
        <v>167.9</v>
      </c>
      <c r="I344" s="1">
        <v>198.1</v>
      </c>
      <c r="J344" s="1">
        <v>169.2</v>
      </c>
      <c r="K344" s="1">
        <v>173.1</v>
      </c>
      <c r="L344" s="1">
        <v>167.1</v>
      </c>
      <c r="M344" s="1">
        <v>120.2</v>
      </c>
      <c r="N344" s="1">
        <v>195.6</v>
      </c>
      <c r="O344" s="1">
        <v>174.8</v>
      </c>
      <c r="P344" s="1">
        <v>184</v>
      </c>
      <c r="Q344" s="1">
        <v>173.9</v>
      </c>
      <c r="R344" s="5">
        <f t="shared" si="37"/>
        <v>2255.7999999999997</v>
      </c>
      <c r="S344" s="5">
        <f>AVERAGE(CPI_Inflation_Clean[[#This Row],[Cereals and products]:[Food and beverages]])</f>
        <v>173.5230769230769</v>
      </c>
      <c r="T344" s="1">
        <v>183.2</v>
      </c>
      <c r="U344" s="1">
        <v>181.7</v>
      </c>
      <c r="V344" s="1">
        <v>183</v>
      </c>
      <c r="W344" s="5">
        <f t="shared" si="38"/>
        <v>547.9</v>
      </c>
      <c r="Y344" s="1">
        <v>179.1</v>
      </c>
      <c r="Z344" s="5">
        <f>SUM(CPI_Inflation_Clean[[#This Row],[Fuel and light]])</f>
        <v>179.1</v>
      </c>
      <c r="AA344" s="1">
        <f>IF(CPI_Inflation_Clean[[#This Row],[Housing]]="",X345,CPI_Inflation_Clean[[#This Row],[Housing]])</f>
        <v>169</v>
      </c>
      <c r="AB344" s="1">
        <v>172.3</v>
      </c>
      <c r="AC344" s="5">
        <f t="shared" si="39"/>
        <v>341.3</v>
      </c>
      <c r="AD344" s="5">
        <f>AVERAGE(CPI_Inflation_Clean[[#This Row],[Housing Clean]:[Household goods and services]])</f>
        <v>170.65</v>
      </c>
      <c r="AE344" s="1">
        <v>179.4</v>
      </c>
      <c r="AF344" s="5">
        <f>AVERAGE(CPI_Inflation_Clean[[#This Row],[Health]])</f>
        <v>179.4</v>
      </c>
      <c r="AG344" s="1">
        <v>166.6</v>
      </c>
      <c r="AH344" s="5">
        <f>SUM(CPI_Inflation_Clean[[#This Row],[Transport and communication]])</f>
        <v>166.6</v>
      </c>
      <c r="AI344" s="1">
        <v>175.7</v>
      </c>
      <c r="AJ344" s="5">
        <f>SUM(CPI_Inflation_Clean[[#This Row],[Education]])</f>
        <v>175.7</v>
      </c>
      <c r="AK344" s="1">
        <v>193.7</v>
      </c>
      <c r="AL344" s="1">
        <v>171.1</v>
      </c>
      <c r="AM344" s="5">
        <f t="shared" si="40"/>
        <v>364.79999999999995</v>
      </c>
      <c r="AN344" s="1">
        <v>169.3</v>
      </c>
      <c r="AO344" s="1">
        <v>172.6</v>
      </c>
      <c r="AP344" s="5">
        <f t="shared" si="41"/>
        <v>170.95</v>
      </c>
      <c r="AQ344" s="1">
        <v>175.3</v>
      </c>
    </row>
    <row r="345" spans="1:43">
      <c r="A345" s="1" t="s">
        <v>32</v>
      </c>
      <c r="B345" s="1">
        <v>2022</v>
      </c>
      <c r="C345" s="1" t="s">
        <v>40</v>
      </c>
      <c r="D345" s="1" t="str">
        <f t="shared" si="36"/>
        <v>2022 August</v>
      </c>
      <c r="E345" s="1">
        <v>162.1</v>
      </c>
      <c r="F345" s="1">
        <v>210.9</v>
      </c>
      <c r="G345" s="1">
        <v>170.6</v>
      </c>
      <c r="H345" s="1">
        <v>168.4</v>
      </c>
      <c r="I345" s="1">
        <v>182.5</v>
      </c>
      <c r="J345" s="1">
        <v>177.1</v>
      </c>
      <c r="K345" s="1">
        <v>213.1</v>
      </c>
      <c r="L345" s="1">
        <v>167.3</v>
      </c>
      <c r="M345" s="1">
        <v>122.2</v>
      </c>
      <c r="N345" s="1">
        <v>189.7</v>
      </c>
      <c r="O345" s="1">
        <v>160.5</v>
      </c>
      <c r="P345" s="1">
        <v>188.9</v>
      </c>
      <c r="Q345" s="1">
        <v>180.4</v>
      </c>
      <c r="R345" s="5">
        <f t="shared" si="37"/>
        <v>2293.6999999999998</v>
      </c>
      <c r="S345" s="5">
        <f>AVERAGE(CPI_Inflation_Clean[[#This Row],[Cereals and products]:[Food and beverages]])</f>
        <v>176.43846153846152</v>
      </c>
      <c r="T345" s="1">
        <v>173.7</v>
      </c>
      <c r="U345" s="1">
        <v>160</v>
      </c>
      <c r="V345" s="1">
        <v>171.6</v>
      </c>
      <c r="W345" s="5">
        <f t="shared" si="38"/>
        <v>505.29999999999995</v>
      </c>
      <c r="X345">
        <v>169</v>
      </c>
      <c r="Y345" s="1">
        <v>178.4</v>
      </c>
      <c r="Z345" s="5">
        <f>SUM(CPI_Inflation_Clean[[#This Row],[Fuel and light]])</f>
        <v>178.4</v>
      </c>
      <c r="AA345" s="1">
        <f>IF(CPI_Inflation_Clean[[#This Row],[Housing]]="",X346,CPI_Inflation_Clean[[#This Row],[Housing]])</f>
        <v>169</v>
      </c>
      <c r="AB345" s="1">
        <v>164.2</v>
      </c>
      <c r="AC345" s="5">
        <f t="shared" si="39"/>
        <v>333.2</v>
      </c>
      <c r="AD345" s="5">
        <f>AVERAGE(CPI_Inflation_Clean[[#This Row],[Housing Clean]:[Household goods and services]])</f>
        <v>166.6</v>
      </c>
      <c r="AE345" s="1">
        <v>172.6</v>
      </c>
      <c r="AF345" s="5">
        <f>AVERAGE(CPI_Inflation_Clean[[#This Row],[Health]])</f>
        <v>172.6</v>
      </c>
      <c r="AG345" s="1">
        <v>157.69999999999999</v>
      </c>
      <c r="AH345" s="5">
        <f>SUM(CPI_Inflation_Clean[[#This Row],[Transport and communication]])</f>
        <v>157.69999999999999</v>
      </c>
      <c r="AI345" s="1">
        <v>169.9</v>
      </c>
      <c r="AJ345" s="5">
        <f>SUM(CPI_Inflation_Clean[[#This Row],[Education]])</f>
        <v>169.9</v>
      </c>
      <c r="AK345" s="1">
        <v>198.7</v>
      </c>
      <c r="AL345" s="1">
        <v>171.4</v>
      </c>
      <c r="AM345" s="5">
        <f t="shared" si="40"/>
        <v>370.1</v>
      </c>
      <c r="AN345" s="1">
        <v>165.1</v>
      </c>
      <c r="AO345" s="1">
        <v>165.4</v>
      </c>
      <c r="AP345" s="5">
        <f t="shared" si="41"/>
        <v>165.25</v>
      </c>
      <c r="AQ345" s="1">
        <v>173.1</v>
      </c>
    </row>
    <row r="346" spans="1:43">
      <c r="A346" s="1" t="s">
        <v>33</v>
      </c>
      <c r="B346" s="1">
        <v>2022</v>
      </c>
      <c r="C346" s="1" t="s">
        <v>40</v>
      </c>
      <c r="D346" s="1" t="str">
        <f t="shared" si="36"/>
        <v>2022 August</v>
      </c>
      <c r="E346" s="1">
        <v>160.30000000000001</v>
      </c>
      <c r="F346" s="1">
        <v>206.5</v>
      </c>
      <c r="G346" s="1">
        <v>169.2</v>
      </c>
      <c r="H346" s="1">
        <v>168.1</v>
      </c>
      <c r="I346" s="1">
        <v>192.4</v>
      </c>
      <c r="J346" s="1">
        <v>172.9</v>
      </c>
      <c r="K346" s="1">
        <v>186.7</v>
      </c>
      <c r="L346" s="1">
        <v>167.2</v>
      </c>
      <c r="M346" s="1">
        <v>120.9</v>
      </c>
      <c r="N346" s="1">
        <v>193.6</v>
      </c>
      <c r="O346" s="1">
        <v>168.8</v>
      </c>
      <c r="P346" s="1">
        <v>186.3</v>
      </c>
      <c r="Q346" s="1">
        <v>176.3</v>
      </c>
      <c r="R346" s="5">
        <f t="shared" si="37"/>
        <v>2269.2000000000003</v>
      </c>
      <c r="S346" s="5">
        <f>AVERAGE(CPI_Inflation_Clean[[#This Row],[Cereals and products]:[Food and beverages]])</f>
        <v>174.55384615384617</v>
      </c>
      <c r="T346" s="1">
        <v>179.5</v>
      </c>
      <c r="U346" s="1">
        <v>172.7</v>
      </c>
      <c r="V346" s="1">
        <v>178.5</v>
      </c>
      <c r="W346" s="5">
        <f t="shared" si="38"/>
        <v>530.70000000000005</v>
      </c>
      <c r="X346">
        <v>169</v>
      </c>
      <c r="Y346" s="1">
        <v>178.8</v>
      </c>
      <c r="Z346" s="5">
        <f>SUM(CPI_Inflation_Clean[[#This Row],[Fuel and light]])</f>
        <v>178.8</v>
      </c>
      <c r="AA346" s="1">
        <f>IF(CPI_Inflation_Clean[[#This Row],[Housing]]="",X347,CPI_Inflation_Clean[[#This Row],[Housing]])</f>
        <v>169</v>
      </c>
      <c r="AB346" s="1">
        <v>168.5</v>
      </c>
      <c r="AC346" s="5">
        <f t="shared" si="39"/>
        <v>337.5</v>
      </c>
      <c r="AD346" s="5">
        <f>AVERAGE(CPI_Inflation_Clean[[#This Row],[Housing Clean]:[Household goods and services]])</f>
        <v>168.75</v>
      </c>
      <c r="AE346" s="1">
        <v>176.8</v>
      </c>
      <c r="AF346" s="5">
        <f>AVERAGE(CPI_Inflation_Clean[[#This Row],[Health]])</f>
        <v>176.8</v>
      </c>
      <c r="AG346" s="1">
        <v>161.9</v>
      </c>
      <c r="AH346" s="5">
        <f>SUM(CPI_Inflation_Clean[[#This Row],[Transport and communication]])</f>
        <v>161.9</v>
      </c>
      <c r="AI346" s="1">
        <v>172.3</v>
      </c>
      <c r="AJ346" s="5">
        <f>SUM(CPI_Inflation_Clean[[#This Row],[Education]])</f>
        <v>172.3</v>
      </c>
      <c r="AK346" s="1">
        <v>195</v>
      </c>
      <c r="AL346" s="1">
        <v>171.2</v>
      </c>
      <c r="AM346" s="5">
        <f t="shared" si="40"/>
        <v>366.2</v>
      </c>
      <c r="AN346" s="1">
        <v>166.9</v>
      </c>
      <c r="AO346" s="1">
        <v>169.1</v>
      </c>
      <c r="AP346" s="5">
        <f t="shared" si="41"/>
        <v>168</v>
      </c>
      <c r="AQ346" s="1">
        <v>174.3</v>
      </c>
    </row>
    <row r="347" spans="1:43">
      <c r="A347" s="1" t="s">
        <v>30</v>
      </c>
      <c r="B347" s="1">
        <v>2022</v>
      </c>
      <c r="C347" s="1" t="s">
        <v>41</v>
      </c>
      <c r="D347" s="1" t="str">
        <f t="shared" si="36"/>
        <v>2022 September</v>
      </c>
      <c r="E347" s="1">
        <v>162.9</v>
      </c>
      <c r="F347" s="1">
        <v>206.7</v>
      </c>
      <c r="G347" s="1">
        <v>169</v>
      </c>
      <c r="H347" s="1">
        <v>169.5</v>
      </c>
      <c r="I347" s="1">
        <v>194.1</v>
      </c>
      <c r="J347" s="1">
        <v>164.1</v>
      </c>
      <c r="K347" s="1">
        <v>176.9</v>
      </c>
      <c r="L347" s="1">
        <v>169</v>
      </c>
      <c r="M347" s="1">
        <v>120.8</v>
      </c>
      <c r="N347" s="1">
        <v>199.1</v>
      </c>
      <c r="O347" s="1">
        <v>175.4</v>
      </c>
      <c r="P347" s="1">
        <v>184.8</v>
      </c>
      <c r="Q347" s="1">
        <v>175.5</v>
      </c>
      <c r="R347" s="5">
        <f t="shared" si="37"/>
        <v>2267.8000000000002</v>
      </c>
      <c r="S347" s="5">
        <f>AVERAGE(CPI_Inflation_Clean[[#This Row],[Cereals and products]:[Food and beverages]])</f>
        <v>174.44615384615386</v>
      </c>
      <c r="T347" s="1">
        <v>184.7</v>
      </c>
      <c r="U347" s="1">
        <v>183.3</v>
      </c>
      <c r="V347" s="1">
        <v>184.5</v>
      </c>
      <c r="W347" s="5">
        <f t="shared" si="38"/>
        <v>552.5</v>
      </c>
      <c r="Y347" s="1">
        <v>179.7</v>
      </c>
      <c r="Z347" s="5">
        <f>SUM(CPI_Inflation_Clean[[#This Row],[Fuel and light]])</f>
        <v>179.7</v>
      </c>
      <c r="AA347" s="1">
        <f>IF(CPI_Inflation_Clean[[#This Row],[Housing]]="",X348,CPI_Inflation_Clean[[#This Row],[Housing]])</f>
        <v>169.5</v>
      </c>
      <c r="AB347" s="1">
        <v>173.6</v>
      </c>
      <c r="AC347" s="5">
        <f t="shared" si="39"/>
        <v>343.1</v>
      </c>
      <c r="AD347" s="5">
        <f>AVERAGE(CPI_Inflation_Clean[[#This Row],[Housing Clean]:[Household goods and services]])</f>
        <v>171.55</v>
      </c>
      <c r="AE347" s="1">
        <v>180.2</v>
      </c>
      <c r="AF347" s="5">
        <f>AVERAGE(CPI_Inflation_Clean[[#This Row],[Health]])</f>
        <v>180.2</v>
      </c>
      <c r="AG347" s="1">
        <v>166.9</v>
      </c>
      <c r="AH347" s="5">
        <f>SUM(CPI_Inflation_Clean[[#This Row],[Transport and communication]])</f>
        <v>166.9</v>
      </c>
      <c r="AI347" s="1">
        <v>176.2</v>
      </c>
      <c r="AJ347" s="5">
        <f>SUM(CPI_Inflation_Clean[[#This Row],[Education]])</f>
        <v>176.2</v>
      </c>
      <c r="AK347" s="1">
        <v>194.5</v>
      </c>
      <c r="AL347" s="1">
        <v>170.8</v>
      </c>
      <c r="AM347" s="5">
        <f t="shared" si="40"/>
        <v>365.3</v>
      </c>
      <c r="AN347" s="1">
        <v>170</v>
      </c>
      <c r="AO347" s="1">
        <v>173.1</v>
      </c>
      <c r="AP347" s="5">
        <f t="shared" si="41"/>
        <v>171.55</v>
      </c>
      <c r="AQ347" s="1">
        <v>176.4</v>
      </c>
    </row>
    <row r="348" spans="1:43">
      <c r="A348" s="1" t="s">
        <v>32</v>
      </c>
      <c r="B348" s="1">
        <v>2022</v>
      </c>
      <c r="C348" s="1" t="s">
        <v>41</v>
      </c>
      <c r="D348" s="1" t="str">
        <f t="shared" si="36"/>
        <v>2022 September</v>
      </c>
      <c r="E348" s="1">
        <v>164.9</v>
      </c>
      <c r="F348" s="1">
        <v>213.7</v>
      </c>
      <c r="G348" s="1">
        <v>170.9</v>
      </c>
      <c r="H348" s="1">
        <v>170.1</v>
      </c>
      <c r="I348" s="1">
        <v>179.3</v>
      </c>
      <c r="J348" s="1">
        <v>167.5</v>
      </c>
      <c r="K348" s="1">
        <v>220.8</v>
      </c>
      <c r="L348" s="1">
        <v>169.2</v>
      </c>
      <c r="M348" s="1">
        <v>123.1</v>
      </c>
      <c r="N348" s="1">
        <v>193.6</v>
      </c>
      <c r="O348" s="1">
        <v>161.1</v>
      </c>
      <c r="P348" s="1">
        <v>190.4</v>
      </c>
      <c r="Q348" s="1">
        <v>181.8</v>
      </c>
      <c r="R348" s="5">
        <f t="shared" si="37"/>
        <v>2306.4</v>
      </c>
      <c r="S348" s="5">
        <f>AVERAGE(CPI_Inflation_Clean[[#This Row],[Cereals and products]:[Food and beverages]])</f>
        <v>177.41538461538462</v>
      </c>
      <c r="T348" s="1">
        <v>175</v>
      </c>
      <c r="U348" s="1">
        <v>161.69999999999999</v>
      </c>
      <c r="V348" s="1">
        <v>173</v>
      </c>
      <c r="W348" s="5">
        <f t="shared" si="38"/>
        <v>509.7</v>
      </c>
      <c r="X348">
        <v>169.5</v>
      </c>
      <c r="Y348" s="1">
        <v>179.2</v>
      </c>
      <c r="Z348" s="5">
        <f>SUM(CPI_Inflation_Clean[[#This Row],[Fuel and light]])</f>
        <v>179.2</v>
      </c>
      <c r="AA348" s="1">
        <f>IF(CPI_Inflation_Clean[[#This Row],[Housing]]="",X349,CPI_Inflation_Clean[[#This Row],[Housing]])</f>
        <v>169.5</v>
      </c>
      <c r="AB348" s="1">
        <v>165</v>
      </c>
      <c r="AC348" s="5">
        <f t="shared" si="39"/>
        <v>334.5</v>
      </c>
      <c r="AD348" s="5">
        <f>AVERAGE(CPI_Inflation_Clean[[#This Row],[Housing Clean]:[Household goods and services]])</f>
        <v>167.25</v>
      </c>
      <c r="AE348" s="1">
        <v>173.8</v>
      </c>
      <c r="AF348" s="5">
        <f>AVERAGE(CPI_Inflation_Clean[[#This Row],[Health]])</f>
        <v>173.8</v>
      </c>
      <c r="AG348" s="1">
        <v>158.19999999999999</v>
      </c>
      <c r="AH348" s="5">
        <f>SUM(CPI_Inflation_Clean[[#This Row],[Transport and communication]])</f>
        <v>158.19999999999999</v>
      </c>
      <c r="AI348" s="1">
        <v>170.9</v>
      </c>
      <c r="AJ348" s="5">
        <f>SUM(CPI_Inflation_Clean[[#This Row],[Education]])</f>
        <v>170.9</v>
      </c>
      <c r="AK348" s="1">
        <v>199.7</v>
      </c>
      <c r="AL348" s="1">
        <v>171.1</v>
      </c>
      <c r="AM348" s="5">
        <f t="shared" si="40"/>
        <v>370.79999999999995</v>
      </c>
      <c r="AN348" s="1">
        <v>165.8</v>
      </c>
      <c r="AO348" s="1">
        <v>166.1</v>
      </c>
      <c r="AP348" s="5">
        <f t="shared" si="41"/>
        <v>165.95</v>
      </c>
      <c r="AQ348" s="1">
        <v>174.1</v>
      </c>
    </row>
    <row r="349" spans="1:43">
      <c r="A349" s="1" t="s">
        <v>33</v>
      </c>
      <c r="B349" s="1">
        <v>2022</v>
      </c>
      <c r="C349" s="1" t="s">
        <v>41</v>
      </c>
      <c r="D349" s="1" t="str">
        <f t="shared" si="36"/>
        <v>2022 September</v>
      </c>
      <c r="E349" s="1">
        <v>163.5</v>
      </c>
      <c r="F349" s="1">
        <v>209.2</v>
      </c>
      <c r="G349" s="1">
        <v>169.7</v>
      </c>
      <c r="H349" s="1">
        <v>169.7</v>
      </c>
      <c r="I349" s="1">
        <v>188.7</v>
      </c>
      <c r="J349" s="1">
        <v>165.7</v>
      </c>
      <c r="K349" s="1">
        <v>191.8</v>
      </c>
      <c r="L349" s="1">
        <v>169.1</v>
      </c>
      <c r="M349" s="1">
        <v>121.6</v>
      </c>
      <c r="N349" s="1">
        <v>197.3</v>
      </c>
      <c r="O349" s="1">
        <v>169.4</v>
      </c>
      <c r="P349" s="1">
        <v>187.4</v>
      </c>
      <c r="Q349" s="1">
        <v>177.8</v>
      </c>
      <c r="R349" s="5">
        <f t="shared" si="37"/>
        <v>2280.9</v>
      </c>
      <c r="S349" s="5">
        <f>AVERAGE(CPI_Inflation_Clean[[#This Row],[Cereals and products]:[Food and beverages]])</f>
        <v>175.45384615384617</v>
      </c>
      <c r="T349" s="1">
        <v>180.9</v>
      </c>
      <c r="U349" s="1">
        <v>174.3</v>
      </c>
      <c r="V349" s="1">
        <v>179.9</v>
      </c>
      <c r="W349" s="5">
        <f t="shared" si="38"/>
        <v>535.1</v>
      </c>
      <c r="X349">
        <v>169.5</v>
      </c>
      <c r="Y349" s="1">
        <v>179.5</v>
      </c>
      <c r="Z349" s="5">
        <f>SUM(CPI_Inflation_Clean[[#This Row],[Fuel and light]])</f>
        <v>179.5</v>
      </c>
      <c r="AA349" s="1">
        <f>IF(CPI_Inflation_Clean[[#This Row],[Housing]]="",X350,CPI_Inflation_Clean[[#This Row],[Housing]])</f>
        <v>169.5</v>
      </c>
      <c r="AB349" s="1">
        <v>169.5</v>
      </c>
      <c r="AC349" s="5">
        <f t="shared" si="39"/>
        <v>339</v>
      </c>
      <c r="AD349" s="5">
        <f>AVERAGE(CPI_Inflation_Clean[[#This Row],[Housing Clean]:[Household goods and services]])</f>
        <v>169.5</v>
      </c>
      <c r="AE349" s="1">
        <v>177.8</v>
      </c>
      <c r="AF349" s="5">
        <f>AVERAGE(CPI_Inflation_Clean[[#This Row],[Health]])</f>
        <v>177.8</v>
      </c>
      <c r="AG349" s="1">
        <v>162.30000000000001</v>
      </c>
      <c r="AH349" s="5">
        <f>SUM(CPI_Inflation_Clean[[#This Row],[Transport and communication]])</f>
        <v>162.30000000000001</v>
      </c>
      <c r="AI349" s="1">
        <v>173.1</v>
      </c>
      <c r="AJ349" s="5">
        <f>SUM(CPI_Inflation_Clean[[#This Row],[Education]])</f>
        <v>173.1</v>
      </c>
      <c r="AK349" s="1">
        <v>195.9</v>
      </c>
      <c r="AL349" s="1">
        <v>170.9</v>
      </c>
      <c r="AM349" s="5">
        <f t="shared" si="40"/>
        <v>366.8</v>
      </c>
      <c r="AN349" s="1">
        <v>167.6</v>
      </c>
      <c r="AO349" s="1">
        <v>169.7</v>
      </c>
      <c r="AP349" s="5">
        <f t="shared" si="41"/>
        <v>168.64999999999998</v>
      </c>
      <c r="AQ349" s="1">
        <v>175.3</v>
      </c>
    </row>
    <row r="350" spans="1:43">
      <c r="A350" s="1" t="s">
        <v>30</v>
      </c>
      <c r="B350" s="1">
        <v>2022</v>
      </c>
      <c r="C350" s="1" t="s">
        <v>42</v>
      </c>
      <c r="D350" s="1" t="str">
        <f t="shared" si="36"/>
        <v>2022 October</v>
      </c>
      <c r="E350" s="1">
        <v>164.7</v>
      </c>
      <c r="F350" s="1">
        <v>208.8</v>
      </c>
      <c r="G350" s="1">
        <v>170.3</v>
      </c>
      <c r="H350" s="1">
        <v>170.9</v>
      </c>
      <c r="I350" s="1">
        <v>191.6</v>
      </c>
      <c r="J350" s="1">
        <v>162.19999999999999</v>
      </c>
      <c r="K350" s="1">
        <v>184.8</v>
      </c>
      <c r="L350" s="1">
        <v>169.7</v>
      </c>
      <c r="M350" s="1">
        <v>121.1</v>
      </c>
      <c r="N350" s="1">
        <v>201.6</v>
      </c>
      <c r="O350" s="1">
        <v>175.8</v>
      </c>
      <c r="P350" s="1">
        <v>185.6</v>
      </c>
      <c r="Q350" s="1">
        <v>177.4</v>
      </c>
      <c r="R350" s="5">
        <f t="shared" si="37"/>
        <v>2284.5</v>
      </c>
      <c r="S350" s="5">
        <f>AVERAGE(CPI_Inflation_Clean[[#This Row],[Cereals and products]:[Food and beverages]])</f>
        <v>175.73076923076923</v>
      </c>
      <c r="T350" s="1">
        <v>186.1</v>
      </c>
      <c r="U350" s="1">
        <v>184.4</v>
      </c>
      <c r="V350" s="1">
        <v>185.9</v>
      </c>
      <c r="W350" s="5">
        <f t="shared" si="38"/>
        <v>556.4</v>
      </c>
      <c r="Y350" s="1">
        <v>180.8</v>
      </c>
      <c r="Z350" s="5">
        <f>SUM(CPI_Inflation_Clean[[#This Row],[Fuel and light]])</f>
        <v>180.8</v>
      </c>
      <c r="AA350" s="1">
        <f>IF(CPI_Inflation_Clean[[#This Row],[Housing]]="",X351,CPI_Inflation_Clean[[#This Row],[Housing]])</f>
        <v>171.2</v>
      </c>
      <c r="AB350" s="1">
        <v>174.4</v>
      </c>
      <c r="AC350" s="5">
        <f t="shared" si="39"/>
        <v>345.6</v>
      </c>
      <c r="AD350" s="5">
        <f>AVERAGE(CPI_Inflation_Clean[[#This Row],[Housing Clean]:[Household goods and services]])</f>
        <v>172.8</v>
      </c>
      <c r="AE350" s="1">
        <v>181.2</v>
      </c>
      <c r="AF350" s="5">
        <f>AVERAGE(CPI_Inflation_Clean[[#This Row],[Health]])</f>
        <v>181.2</v>
      </c>
      <c r="AG350" s="1">
        <v>167.4</v>
      </c>
      <c r="AH350" s="5">
        <f>SUM(CPI_Inflation_Clean[[#This Row],[Transport and communication]])</f>
        <v>167.4</v>
      </c>
      <c r="AI350" s="1">
        <v>176.5</v>
      </c>
      <c r="AJ350" s="5">
        <f>SUM(CPI_Inflation_Clean[[#This Row],[Education]])</f>
        <v>176.5</v>
      </c>
      <c r="AK350" s="1">
        <v>194.9</v>
      </c>
      <c r="AL350" s="1">
        <v>172</v>
      </c>
      <c r="AM350" s="5">
        <f t="shared" si="40"/>
        <v>366.9</v>
      </c>
      <c r="AN350" s="1">
        <v>170.6</v>
      </c>
      <c r="AO350" s="1">
        <v>173.9</v>
      </c>
      <c r="AP350" s="5">
        <f t="shared" si="41"/>
        <v>172.25</v>
      </c>
      <c r="AQ350" s="1">
        <v>177.9</v>
      </c>
    </row>
    <row r="351" spans="1:43">
      <c r="A351" s="1" t="s">
        <v>32</v>
      </c>
      <c r="B351" s="1">
        <v>2022</v>
      </c>
      <c r="C351" s="1" t="s">
        <v>42</v>
      </c>
      <c r="D351" s="1" t="str">
        <f t="shared" si="36"/>
        <v>2022 October</v>
      </c>
      <c r="E351" s="1">
        <v>166.4</v>
      </c>
      <c r="F351" s="1">
        <v>214.9</v>
      </c>
      <c r="G351" s="1">
        <v>171.9</v>
      </c>
      <c r="H351" s="1">
        <v>171</v>
      </c>
      <c r="I351" s="1">
        <v>177.7</v>
      </c>
      <c r="J351" s="1">
        <v>165.7</v>
      </c>
      <c r="K351" s="1">
        <v>228.6</v>
      </c>
      <c r="L351" s="1">
        <v>169.9</v>
      </c>
      <c r="M351" s="1">
        <v>123.4</v>
      </c>
      <c r="N351" s="1">
        <v>196.4</v>
      </c>
      <c r="O351" s="1">
        <v>161.6</v>
      </c>
      <c r="P351" s="1">
        <v>191.5</v>
      </c>
      <c r="Q351" s="1">
        <v>183.3</v>
      </c>
      <c r="R351" s="5">
        <f t="shared" si="37"/>
        <v>2322.3000000000002</v>
      </c>
      <c r="S351" s="5">
        <f>AVERAGE(CPI_Inflation_Clean[[#This Row],[Cereals and products]:[Food and beverages]])</f>
        <v>178.63846153846154</v>
      </c>
      <c r="T351" s="1">
        <v>175.5</v>
      </c>
      <c r="U351" s="1">
        <v>162.6</v>
      </c>
      <c r="V351" s="1">
        <v>173.6</v>
      </c>
      <c r="W351" s="5">
        <f t="shared" si="38"/>
        <v>511.70000000000005</v>
      </c>
      <c r="X351">
        <v>171.2</v>
      </c>
      <c r="Y351" s="1">
        <v>180</v>
      </c>
      <c r="Z351" s="5">
        <f>SUM(CPI_Inflation_Clean[[#This Row],[Fuel and light]])</f>
        <v>180</v>
      </c>
      <c r="AA351" s="1">
        <f>IF(CPI_Inflation_Clean[[#This Row],[Housing]]="",X352,CPI_Inflation_Clean[[#This Row],[Housing]])</f>
        <v>171.2</v>
      </c>
      <c r="AB351" s="1">
        <v>166</v>
      </c>
      <c r="AC351" s="5">
        <f t="shared" si="39"/>
        <v>337.2</v>
      </c>
      <c r="AD351" s="5">
        <f>AVERAGE(CPI_Inflation_Clean[[#This Row],[Housing Clean]:[Household goods and services]])</f>
        <v>168.6</v>
      </c>
      <c r="AE351" s="1">
        <v>174.7</v>
      </c>
      <c r="AF351" s="5">
        <f>AVERAGE(CPI_Inflation_Clean[[#This Row],[Health]])</f>
        <v>174.7</v>
      </c>
      <c r="AG351" s="1">
        <v>158.80000000000001</v>
      </c>
      <c r="AH351" s="5">
        <f>SUM(CPI_Inflation_Clean[[#This Row],[Transport and communication]])</f>
        <v>158.80000000000001</v>
      </c>
      <c r="AI351" s="1">
        <v>171.2</v>
      </c>
      <c r="AJ351" s="5">
        <f>SUM(CPI_Inflation_Clean[[#This Row],[Education]])</f>
        <v>171.2</v>
      </c>
      <c r="AK351" s="1">
        <v>200.1</v>
      </c>
      <c r="AL351" s="1">
        <v>172.3</v>
      </c>
      <c r="AM351" s="5">
        <f t="shared" si="40"/>
        <v>372.4</v>
      </c>
      <c r="AN351" s="1">
        <v>166.3</v>
      </c>
      <c r="AO351" s="1">
        <v>166.8</v>
      </c>
      <c r="AP351" s="5">
        <f t="shared" si="41"/>
        <v>166.55</v>
      </c>
      <c r="AQ351" s="1">
        <v>175.3</v>
      </c>
    </row>
    <row r="352" spans="1:43">
      <c r="A352" s="1" t="s">
        <v>33</v>
      </c>
      <c r="B352" s="1">
        <v>2022</v>
      </c>
      <c r="C352" s="1" t="s">
        <v>42</v>
      </c>
      <c r="D352" s="1" t="str">
        <f t="shared" si="36"/>
        <v>2022 October</v>
      </c>
      <c r="E352" s="1">
        <v>165.2</v>
      </c>
      <c r="F352" s="1">
        <v>210.9</v>
      </c>
      <c r="G352" s="1">
        <v>170.9</v>
      </c>
      <c r="H352" s="1">
        <v>170.9</v>
      </c>
      <c r="I352" s="1">
        <v>186.5</v>
      </c>
      <c r="J352" s="1">
        <v>163.80000000000001</v>
      </c>
      <c r="K352" s="1">
        <v>199.7</v>
      </c>
      <c r="L352" s="1">
        <v>169.8</v>
      </c>
      <c r="M352" s="1">
        <v>121.9</v>
      </c>
      <c r="N352" s="1">
        <v>199.9</v>
      </c>
      <c r="O352" s="1">
        <v>169.9</v>
      </c>
      <c r="P352" s="1">
        <v>188.3</v>
      </c>
      <c r="Q352" s="1">
        <v>179.6</v>
      </c>
      <c r="R352" s="5">
        <f t="shared" si="37"/>
        <v>2297.3000000000002</v>
      </c>
      <c r="S352" s="5">
        <f>AVERAGE(CPI_Inflation_Clean[[#This Row],[Cereals and products]:[Food and beverages]])</f>
        <v>176.71538461538464</v>
      </c>
      <c r="T352" s="1">
        <v>181.9</v>
      </c>
      <c r="U352" s="1">
        <v>175.3</v>
      </c>
      <c r="V352" s="1">
        <v>181</v>
      </c>
      <c r="W352" s="5">
        <f t="shared" si="38"/>
        <v>538.20000000000005</v>
      </c>
      <c r="X352">
        <v>171.2</v>
      </c>
      <c r="Y352" s="1">
        <v>180.5</v>
      </c>
      <c r="Z352" s="5">
        <f>SUM(CPI_Inflation_Clean[[#This Row],[Fuel and light]])</f>
        <v>180.5</v>
      </c>
      <c r="AA352" s="1">
        <f>IF(CPI_Inflation_Clean[[#This Row],[Housing]]="",X353,CPI_Inflation_Clean[[#This Row],[Housing]])</f>
        <v>171.2</v>
      </c>
      <c r="AB352" s="1">
        <v>170.4</v>
      </c>
      <c r="AC352" s="5">
        <f t="shared" si="39"/>
        <v>341.6</v>
      </c>
      <c r="AD352" s="5">
        <f>AVERAGE(CPI_Inflation_Clean[[#This Row],[Housing Clean]:[Household goods and services]])</f>
        <v>170.8</v>
      </c>
      <c r="AE352" s="1">
        <v>178.7</v>
      </c>
      <c r="AF352" s="5">
        <f>AVERAGE(CPI_Inflation_Clean[[#This Row],[Health]])</f>
        <v>178.7</v>
      </c>
      <c r="AG352" s="1">
        <v>162.9</v>
      </c>
      <c r="AH352" s="5">
        <f>SUM(CPI_Inflation_Clean[[#This Row],[Transport and communication]])</f>
        <v>162.9</v>
      </c>
      <c r="AI352" s="1">
        <v>173.4</v>
      </c>
      <c r="AJ352" s="5">
        <f>SUM(CPI_Inflation_Clean[[#This Row],[Education]])</f>
        <v>173.4</v>
      </c>
      <c r="AK352" s="1">
        <v>196.3</v>
      </c>
      <c r="AL352" s="1">
        <v>172.1</v>
      </c>
      <c r="AM352" s="5">
        <f t="shared" si="40"/>
        <v>368.4</v>
      </c>
      <c r="AN352" s="1">
        <v>168.2</v>
      </c>
      <c r="AO352" s="1">
        <v>170.5</v>
      </c>
      <c r="AP352" s="5">
        <f t="shared" si="41"/>
        <v>169.35</v>
      </c>
      <c r="AQ352" s="1">
        <v>176.7</v>
      </c>
    </row>
    <row r="353" spans="1:43">
      <c r="A353" s="1" t="s">
        <v>30</v>
      </c>
      <c r="B353" s="1">
        <v>2022</v>
      </c>
      <c r="C353" s="1" t="s">
        <v>44</v>
      </c>
      <c r="D353" s="1" t="str">
        <f t="shared" si="36"/>
        <v>2022 November</v>
      </c>
      <c r="E353" s="1">
        <v>166.9</v>
      </c>
      <c r="F353" s="1">
        <v>207.2</v>
      </c>
      <c r="G353" s="1">
        <v>180.2</v>
      </c>
      <c r="H353" s="1">
        <v>172.3</v>
      </c>
      <c r="I353" s="1">
        <v>194</v>
      </c>
      <c r="J353" s="1">
        <v>159.1</v>
      </c>
      <c r="K353" s="1">
        <v>171.6</v>
      </c>
      <c r="L353" s="1">
        <v>170.2</v>
      </c>
      <c r="M353" s="1">
        <v>121.5</v>
      </c>
      <c r="N353" s="1">
        <v>204.8</v>
      </c>
      <c r="O353" s="1">
        <v>176.4</v>
      </c>
      <c r="P353" s="1">
        <v>186.9</v>
      </c>
      <c r="Q353" s="1">
        <v>176.6</v>
      </c>
      <c r="R353" s="5">
        <f t="shared" si="37"/>
        <v>2287.6999999999998</v>
      </c>
      <c r="S353" s="5">
        <f>AVERAGE(CPI_Inflation_Clean[[#This Row],[Cereals and products]:[Food and beverages]])</f>
        <v>175.97692307692307</v>
      </c>
      <c r="T353" s="1">
        <v>187.2</v>
      </c>
      <c r="U353" s="1">
        <v>185.2</v>
      </c>
      <c r="V353" s="1">
        <v>186.9</v>
      </c>
      <c r="W353" s="5">
        <f t="shared" si="38"/>
        <v>559.29999999999995</v>
      </c>
      <c r="Y353" s="1">
        <v>181.9</v>
      </c>
      <c r="Z353" s="5">
        <f>SUM(CPI_Inflation_Clean[[#This Row],[Fuel and light]])</f>
        <v>181.9</v>
      </c>
      <c r="AA353" s="1">
        <f>IF(CPI_Inflation_Clean[[#This Row],[Housing]]="",X354,CPI_Inflation_Clean[[#This Row],[Housing]])</f>
        <v>171.8</v>
      </c>
      <c r="AB353" s="1">
        <v>175.5</v>
      </c>
      <c r="AC353" s="5">
        <f t="shared" si="39"/>
        <v>347.3</v>
      </c>
      <c r="AD353" s="5">
        <f>AVERAGE(CPI_Inflation_Clean[[#This Row],[Housing Clean]:[Household goods and services]])</f>
        <v>173.65</v>
      </c>
      <c r="AE353" s="1">
        <v>182.3</v>
      </c>
      <c r="AF353" s="5">
        <f>AVERAGE(CPI_Inflation_Clean[[#This Row],[Health]])</f>
        <v>182.3</v>
      </c>
      <c r="AG353" s="1">
        <v>167.5</v>
      </c>
      <c r="AH353" s="5">
        <f>SUM(CPI_Inflation_Clean[[#This Row],[Transport and communication]])</f>
        <v>167.5</v>
      </c>
      <c r="AI353" s="1">
        <v>176.9</v>
      </c>
      <c r="AJ353" s="5">
        <f>SUM(CPI_Inflation_Clean[[#This Row],[Education]])</f>
        <v>176.9</v>
      </c>
      <c r="AK353" s="1">
        <v>195.5</v>
      </c>
      <c r="AL353" s="1">
        <v>173.4</v>
      </c>
      <c r="AM353" s="5">
        <f t="shared" si="40"/>
        <v>368.9</v>
      </c>
      <c r="AN353" s="1">
        <v>170.8</v>
      </c>
      <c r="AO353" s="1">
        <v>174.6</v>
      </c>
      <c r="AP353" s="5">
        <f t="shared" si="41"/>
        <v>172.7</v>
      </c>
      <c r="AQ353" s="1">
        <v>177.8</v>
      </c>
    </row>
    <row r="354" spans="1:43">
      <c r="A354" s="1" t="s">
        <v>32</v>
      </c>
      <c r="B354" s="1">
        <v>2022</v>
      </c>
      <c r="C354" s="1" t="s">
        <v>44</v>
      </c>
      <c r="D354" s="1" t="str">
        <f t="shared" si="36"/>
        <v>2022 November</v>
      </c>
      <c r="E354" s="1">
        <v>168.4</v>
      </c>
      <c r="F354" s="1">
        <v>213.4</v>
      </c>
      <c r="G354" s="1">
        <v>183.2</v>
      </c>
      <c r="H354" s="1">
        <v>172.3</v>
      </c>
      <c r="I354" s="1">
        <v>180</v>
      </c>
      <c r="J354" s="1">
        <v>162.6</v>
      </c>
      <c r="K354" s="1">
        <v>205.5</v>
      </c>
      <c r="L354" s="1">
        <v>171</v>
      </c>
      <c r="M354" s="1">
        <v>123.4</v>
      </c>
      <c r="N354" s="1">
        <v>198.8</v>
      </c>
      <c r="O354" s="1">
        <v>162.1</v>
      </c>
      <c r="P354" s="1">
        <v>192.4</v>
      </c>
      <c r="Q354" s="1">
        <v>181.3</v>
      </c>
      <c r="R354" s="5">
        <f t="shared" si="37"/>
        <v>2314.4</v>
      </c>
      <c r="S354" s="5">
        <f>AVERAGE(CPI_Inflation_Clean[[#This Row],[Cereals and products]:[Food and beverages]])</f>
        <v>178.03076923076924</v>
      </c>
      <c r="T354" s="1">
        <v>176.7</v>
      </c>
      <c r="U354" s="1">
        <v>163.5</v>
      </c>
      <c r="V354" s="1">
        <v>174.7</v>
      </c>
      <c r="W354" s="5">
        <f t="shared" si="38"/>
        <v>514.9</v>
      </c>
      <c r="X354">
        <v>171.8</v>
      </c>
      <c r="Y354" s="1">
        <v>180.3</v>
      </c>
      <c r="Z354" s="5">
        <f>SUM(CPI_Inflation_Clean[[#This Row],[Fuel and light]])</f>
        <v>180.3</v>
      </c>
      <c r="AA354" s="1">
        <f>IF(CPI_Inflation_Clean[[#This Row],[Housing]]="",X355,CPI_Inflation_Clean[[#This Row],[Housing]])</f>
        <v>171.8</v>
      </c>
      <c r="AB354" s="1">
        <v>166.9</v>
      </c>
      <c r="AC354" s="5">
        <f t="shared" si="39"/>
        <v>338.70000000000005</v>
      </c>
      <c r="AD354" s="5">
        <f>AVERAGE(CPI_Inflation_Clean[[#This Row],[Housing Clean]:[Household goods and services]])</f>
        <v>169.35000000000002</v>
      </c>
      <c r="AE354" s="1">
        <v>175.8</v>
      </c>
      <c r="AF354" s="5">
        <f>AVERAGE(CPI_Inflation_Clean[[#This Row],[Health]])</f>
        <v>175.8</v>
      </c>
      <c r="AG354" s="1">
        <v>158.9</v>
      </c>
      <c r="AH354" s="5">
        <f>SUM(CPI_Inflation_Clean[[#This Row],[Transport and communication]])</f>
        <v>158.9</v>
      </c>
      <c r="AI354" s="1">
        <v>171.5</v>
      </c>
      <c r="AJ354" s="5">
        <f>SUM(CPI_Inflation_Clean[[#This Row],[Education]])</f>
        <v>171.5</v>
      </c>
      <c r="AK354" s="1">
        <v>200.6</v>
      </c>
      <c r="AL354" s="1">
        <v>173.8</v>
      </c>
      <c r="AM354" s="5">
        <f t="shared" si="40"/>
        <v>374.4</v>
      </c>
      <c r="AN354" s="1">
        <v>166.7</v>
      </c>
      <c r="AO354" s="1">
        <v>167.4</v>
      </c>
      <c r="AP354" s="5">
        <f t="shared" si="41"/>
        <v>167.05</v>
      </c>
      <c r="AQ354" s="1">
        <v>174.1</v>
      </c>
    </row>
    <row r="355" spans="1:43">
      <c r="A355" s="1" t="s">
        <v>33</v>
      </c>
      <c r="B355" s="1">
        <v>2022</v>
      </c>
      <c r="C355" s="1" t="s">
        <v>44</v>
      </c>
      <c r="D355" s="1" t="str">
        <f t="shared" si="36"/>
        <v>2022 November</v>
      </c>
      <c r="E355" s="1">
        <v>167.4</v>
      </c>
      <c r="F355" s="1">
        <v>209.4</v>
      </c>
      <c r="G355" s="1">
        <v>181.4</v>
      </c>
      <c r="H355" s="1">
        <v>172.3</v>
      </c>
      <c r="I355" s="1">
        <v>188.9</v>
      </c>
      <c r="J355" s="1">
        <v>160.69999999999999</v>
      </c>
      <c r="K355" s="1">
        <v>183.1</v>
      </c>
      <c r="L355" s="1">
        <v>170.5</v>
      </c>
      <c r="M355" s="1">
        <v>122.1</v>
      </c>
      <c r="N355" s="1">
        <v>202.8</v>
      </c>
      <c r="O355" s="1">
        <v>170.4</v>
      </c>
      <c r="P355" s="1">
        <v>189.5</v>
      </c>
      <c r="Q355" s="1">
        <v>178.3</v>
      </c>
      <c r="R355" s="5">
        <f t="shared" si="37"/>
        <v>2296.8000000000002</v>
      </c>
      <c r="S355" s="5">
        <f>AVERAGE(CPI_Inflation_Clean[[#This Row],[Cereals and products]:[Food and beverages]])</f>
        <v>176.67692307692309</v>
      </c>
      <c r="T355" s="1">
        <v>183.1</v>
      </c>
      <c r="U355" s="1">
        <v>176.2</v>
      </c>
      <c r="V355" s="1">
        <v>182.1</v>
      </c>
      <c r="W355" s="5">
        <f t="shared" si="38"/>
        <v>541.4</v>
      </c>
      <c r="X355">
        <v>171.8</v>
      </c>
      <c r="Y355" s="1">
        <v>181.3</v>
      </c>
      <c r="Z355" s="5">
        <f>SUM(CPI_Inflation_Clean[[#This Row],[Fuel and light]])</f>
        <v>181.3</v>
      </c>
      <c r="AA355" s="1">
        <f>IF(CPI_Inflation_Clean[[#This Row],[Housing]]="",X356,CPI_Inflation_Clean[[#This Row],[Housing]])</f>
        <v>171.8</v>
      </c>
      <c r="AB355" s="1">
        <v>171.4</v>
      </c>
      <c r="AC355" s="5">
        <f t="shared" si="39"/>
        <v>343.20000000000005</v>
      </c>
      <c r="AD355" s="5">
        <f>AVERAGE(CPI_Inflation_Clean[[#This Row],[Housing Clean]:[Household goods and services]])</f>
        <v>171.60000000000002</v>
      </c>
      <c r="AE355" s="1">
        <v>179.8</v>
      </c>
      <c r="AF355" s="5">
        <f>AVERAGE(CPI_Inflation_Clean[[#This Row],[Health]])</f>
        <v>179.8</v>
      </c>
      <c r="AG355" s="1">
        <v>163</v>
      </c>
      <c r="AH355" s="5">
        <f>SUM(CPI_Inflation_Clean[[#This Row],[Transport and communication]])</f>
        <v>163</v>
      </c>
      <c r="AI355" s="1">
        <v>173.7</v>
      </c>
      <c r="AJ355" s="5">
        <f>SUM(CPI_Inflation_Clean[[#This Row],[Education]])</f>
        <v>173.7</v>
      </c>
      <c r="AK355" s="1">
        <v>196.9</v>
      </c>
      <c r="AL355" s="1">
        <v>173.6</v>
      </c>
      <c r="AM355" s="5">
        <f t="shared" si="40"/>
        <v>370.5</v>
      </c>
      <c r="AN355" s="1">
        <v>168.5</v>
      </c>
      <c r="AO355" s="1">
        <v>171.1</v>
      </c>
      <c r="AP355" s="5">
        <f t="shared" si="41"/>
        <v>169.8</v>
      </c>
      <c r="AQ355" s="1">
        <v>176.5</v>
      </c>
    </row>
    <row r="356" spans="1:43">
      <c r="A356" s="1" t="s">
        <v>30</v>
      </c>
      <c r="B356" s="1">
        <v>2022</v>
      </c>
      <c r="C356" s="1" t="s">
        <v>45</v>
      </c>
      <c r="D356" s="1" t="str">
        <f t="shared" si="36"/>
        <v>2022 December</v>
      </c>
      <c r="E356" s="1">
        <v>168.8</v>
      </c>
      <c r="F356" s="1">
        <v>206.9</v>
      </c>
      <c r="G356" s="1">
        <v>189.1</v>
      </c>
      <c r="H356" s="1">
        <v>173.4</v>
      </c>
      <c r="I356" s="1">
        <v>193.9</v>
      </c>
      <c r="J356" s="1">
        <v>156.69999999999999</v>
      </c>
      <c r="K356" s="1">
        <v>150.19999999999999</v>
      </c>
      <c r="L356" s="1">
        <v>170.5</v>
      </c>
      <c r="M356" s="1">
        <v>121.2</v>
      </c>
      <c r="N356" s="1">
        <v>207.5</v>
      </c>
      <c r="O356" s="1">
        <v>176.8</v>
      </c>
      <c r="P356" s="1">
        <v>187.7</v>
      </c>
      <c r="Q356" s="1">
        <v>174.4</v>
      </c>
      <c r="R356" s="5">
        <f t="shared" si="37"/>
        <v>2277.1</v>
      </c>
      <c r="S356" s="5">
        <f>AVERAGE(CPI_Inflation_Clean[[#This Row],[Cereals and products]:[Food and beverages]])</f>
        <v>175.16153846153844</v>
      </c>
      <c r="T356" s="1">
        <v>188.1</v>
      </c>
      <c r="U356" s="1">
        <v>185.9</v>
      </c>
      <c r="V356" s="1">
        <v>187.8</v>
      </c>
      <c r="W356" s="5">
        <f t="shared" si="38"/>
        <v>561.79999999999995</v>
      </c>
      <c r="Y356" s="1">
        <v>182.8</v>
      </c>
      <c r="Z356" s="5">
        <f>SUM(CPI_Inflation_Clean[[#This Row],[Fuel and light]])</f>
        <v>182.8</v>
      </c>
      <c r="AA356" s="1">
        <f>IF(CPI_Inflation_Clean[[#This Row],[Housing]]="",X357,CPI_Inflation_Clean[[#This Row],[Housing]])</f>
        <v>170.7</v>
      </c>
      <c r="AB356" s="1">
        <v>176.4</v>
      </c>
      <c r="AC356" s="5">
        <f t="shared" si="39"/>
        <v>347.1</v>
      </c>
      <c r="AD356" s="5">
        <f>AVERAGE(CPI_Inflation_Clean[[#This Row],[Housing Clean]:[Household goods and services]])</f>
        <v>173.55</v>
      </c>
      <c r="AE356" s="1">
        <v>183.5</v>
      </c>
      <c r="AF356" s="5">
        <f>AVERAGE(CPI_Inflation_Clean[[#This Row],[Health]])</f>
        <v>183.5</v>
      </c>
      <c r="AG356" s="1">
        <v>167.8</v>
      </c>
      <c r="AH356" s="5">
        <f>SUM(CPI_Inflation_Clean[[#This Row],[Transport and communication]])</f>
        <v>167.8</v>
      </c>
      <c r="AI356" s="1">
        <v>177.3</v>
      </c>
      <c r="AJ356" s="5">
        <f>SUM(CPI_Inflation_Clean[[#This Row],[Education]])</f>
        <v>177.3</v>
      </c>
      <c r="AK356" s="1">
        <v>195.9</v>
      </c>
      <c r="AL356" s="1">
        <v>175.7</v>
      </c>
      <c r="AM356" s="5">
        <f t="shared" si="40"/>
        <v>371.6</v>
      </c>
      <c r="AN356" s="1">
        <v>171.2</v>
      </c>
      <c r="AO356" s="1">
        <v>175.5</v>
      </c>
      <c r="AP356" s="5">
        <f t="shared" si="41"/>
        <v>173.35</v>
      </c>
      <c r="AQ356" s="1">
        <v>177.1</v>
      </c>
    </row>
    <row r="357" spans="1:43">
      <c r="A357" s="1" t="s">
        <v>32</v>
      </c>
      <c r="B357" s="1">
        <v>2022</v>
      </c>
      <c r="C357" s="1" t="s">
        <v>45</v>
      </c>
      <c r="D357" s="1" t="str">
        <f t="shared" si="36"/>
        <v>2022 December</v>
      </c>
      <c r="E357" s="1">
        <v>170.2</v>
      </c>
      <c r="F357" s="1">
        <v>212.9</v>
      </c>
      <c r="G357" s="1">
        <v>191.9</v>
      </c>
      <c r="H357" s="1">
        <v>173.9</v>
      </c>
      <c r="I357" s="1">
        <v>179.1</v>
      </c>
      <c r="J357" s="1">
        <v>159.5</v>
      </c>
      <c r="K357" s="1">
        <v>178.7</v>
      </c>
      <c r="L357" s="1">
        <v>171.3</v>
      </c>
      <c r="M357" s="1">
        <v>123.1</v>
      </c>
      <c r="N357" s="1">
        <v>200.5</v>
      </c>
      <c r="O357" s="1">
        <v>162.80000000000001</v>
      </c>
      <c r="P357" s="1">
        <v>193.3</v>
      </c>
      <c r="Q357" s="1">
        <v>178.6</v>
      </c>
      <c r="R357" s="5">
        <f t="shared" si="37"/>
        <v>2295.7999999999997</v>
      </c>
      <c r="S357" s="5">
        <f>AVERAGE(CPI_Inflation_Clean[[#This Row],[Cereals and products]:[Food and beverages]])</f>
        <v>176.59999999999997</v>
      </c>
      <c r="T357" s="1">
        <v>177.7</v>
      </c>
      <c r="U357" s="1">
        <v>164.5</v>
      </c>
      <c r="V357" s="1">
        <v>175.7</v>
      </c>
      <c r="W357" s="5">
        <f t="shared" si="38"/>
        <v>517.9</v>
      </c>
      <c r="X357">
        <v>170.7</v>
      </c>
      <c r="Y357" s="1">
        <v>180.6</v>
      </c>
      <c r="Z357" s="5">
        <f>SUM(CPI_Inflation_Clean[[#This Row],[Fuel and light]])</f>
        <v>180.6</v>
      </c>
      <c r="AA357" s="1">
        <f>IF(CPI_Inflation_Clean[[#This Row],[Housing]]="",X358,CPI_Inflation_Clean[[#This Row],[Housing]])</f>
        <v>170.7</v>
      </c>
      <c r="AB357" s="1">
        <v>167.3</v>
      </c>
      <c r="AC357" s="5">
        <f t="shared" si="39"/>
        <v>338</v>
      </c>
      <c r="AD357" s="5">
        <f>AVERAGE(CPI_Inflation_Clean[[#This Row],[Housing Clean]:[Household goods and services]])</f>
        <v>169</v>
      </c>
      <c r="AE357" s="1">
        <v>177.2</v>
      </c>
      <c r="AF357" s="5">
        <f>AVERAGE(CPI_Inflation_Clean[[#This Row],[Health]])</f>
        <v>177.2</v>
      </c>
      <c r="AG357" s="1">
        <v>159.4</v>
      </c>
      <c r="AH357" s="5">
        <f>SUM(CPI_Inflation_Clean[[#This Row],[Transport and communication]])</f>
        <v>159.4</v>
      </c>
      <c r="AI357" s="1">
        <v>171.8</v>
      </c>
      <c r="AJ357" s="5">
        <f>SUM(CPI_Inflation_Clean[[#This Row],[Education]])</f>
        <v>171.8</v>
      </c>
      <c r="AK357" s="1">
        <v>201.1</v>
      </c>
      <c r="AL357" s="1">
        <v>176</v>
      </c>
      <c r="AM357" s="5">
        <f t="shared" si="40"/>
        <v>377.1</v>
      </c>
      <c r="AN357" s="1">
        <v>167.1</v>
      </c>
      <c r="AO357" s="1">
        <v>168.2</v>
      </c>
      <c r="AP357" s="5">
        <f t="shared" si="41"/>
        <v>167.64999999999998</v>
      </c>
      <c r="AQ357" s="1">
        <v>174.1</v>
      </c>
    </row>
    <row r="358" spans="1:43">
      <c r="A358" s="1" t="s">
        <v>33</v>
      </c>
      <c r="B358" s="1">
        <v>2022</v>
      </c>
      <c r="C358" s="1" t="s">
        <v>45</v>
      </c>
      <c r="D358" s="1" t="str">
        <f t="shared" si="36"/>
        <v>2022 December</v>
      </c>
      <c r="E358" s="1">
        <v>169.2</v>
      </c>
      <c r="F358" s="1">
        <v>209</v>
      </c>
      <c r="G358" s="1">
        <v>190.2</v>
      </c>
      <c r="H358" s="1">
        <v>173.6</v>
      </c>
      <c r="I358" s="1">
        <v>188.5</v>
      </c>
      <c r="J358" s="1">
        <v>158</v>
      </c>
      <c r="K358" s="1">
        <v>159.9</v>
      </c>
      <c r="L358" s="1">
        <v>170.8</v>
      </c>
      <c r="M358" s="1">
        <v>121.8</v>
      </c>
      <c r="N358" s="1">
        <v>205.2</v>
      </c>
      <c r="O358" s="1">
        <v>171</v>
      </c>
      <c r="P358" s="1">
        <v>190.3</v>
      </c>
      <c r="Q358" s="1">
        <v>175.9</v>
      </c>
      <c r="R358" s="5">
        <f t="shared" si="37"/>
        <v>2283.4</v>
      </c>
      <c r="S358" s="5">
        <f>AVERAGE(CPI_Inflation_Clean[[#This Row],[Cereals and products]:[Food and beverages]])</f>
        <v>175.64615384615385</v>
      </c>
      <c r="T358" s="1">
        <v>184</v>
      </c>
      <c r="U358" s="1">
        <v>177</v>
      </c>
      <c r="V358" s="1">
        <v>183</v>
      </c>
      <c r="W358" s="5">
        <f t="shared" si="38"/>
        <v>544</v>
      </c>
      <c r="X358">
        <v>170.7</v>
      </c>
      <c r="Y358" s="1">
        <v>182</v>
      </c>
      <c r="Z358" s="5">
        <f>SUM(CPI_Inflation_Clean[[#This Row],[Fuel and light]])</f>
        <v>182</v>
      </c>
      <c r="AA358" s="1">
        <f>IF(CPI_Inflation_Clean[[#This Row],[Housing]]="",X359,CPI_Inflation_Clean[[#This Row],[Housing]])</f>
        <v>170.7</v>
      </c>
      <c r="AB358" s="1">
        <v>172.1</v>
      </c>
      <c r="AC358" s="5">
        <f t="shared" si="39"/>
        <v>342.79999999999995</v>
      </c>
      <c r="AD358" s="5">
        <f>AVERAGE(CPI_Inflation_Clean[[#This Row],[Housing Clean]:[Household goods and services]])</f>
        <v>171.39999999999998</v>
      </c>
      <c r="AE358" s="1">
        <v>181.1</v>
      </c>
      <c r="AF358" s="5">
        <f>AVERAGE(CPI_Inflation_Clean[[#This Row],[Health]])</f>
        <v>181.1</v>
      </c>
      <c r="AG358" s="1">
        <v>163.4</v>
      </c>
      <c r="AH358" s="5">
        <f>SUM(CPI_Inflation_Clean[[#This Row],[Transport and communication]])</f>
        <v>163.4</v>
      </c>
      <c r="AI358" s="1">
        <v>174.1</v>
      </c>
      <c r="AJ358" s="5">
        <f>SUM(CPI_Inflation_Clean[[#This Row],[Education]])</f>
        <v>174.1</v>
      </c>
      <c r="AK358" s="1">
        <v>197.3</v>
      </c>
      <c r="AL358" s="1">
        <v>175.8</v>
      </c>
      <c r="AM358" s="5">
        <f t="shared" si="40"/>
        <v>373.1</v>
      </c>
      <c r="AN358" s="1">
        <v>168.9</v>
      </c>
      <c r="AO358" s="1">
        <v>172</v>
      </c>
      <c r="AP358" s="5">
        <f t="shared" si="41"/>
        <v>170.45</v>
      </c>
      <c r="AQ358" s="1">
        <v>175.7</v>
      </c>
    </row>
    <row r="359" spans="1:43">
      <c r="A359" s="1" t="s">
        <v>30</v>
      </c>
      <c r="B359" s="1">
        <v>2023</v>
      </c>
      <c r="C359" s="1" t="s">
        <v>31</v>
      </c>
      <c r="D359" s="1" t="str">
        <f t="shared" si="36"/>
        <v>2023 January</v>
      </c>
      <c r="E359" s="1">
        <v>174</v>
      </c>
      <c r="F359" s="1">
        <v>208.3</v>
      </c>
      <c r="G359" s="1">
        <v>192.9</v>
      </c>
      <c r="H359" s="1">
        <v>174.3</v>
      </c>
      <c r="I359" s="1">
        <v>192.6</v>
      </c>
      <c r="J359" s="1">
        <v>156.30000000000001</v>
      </c>
      <c r="K359" s="1">
        <v>142.9</v>
      </c>
      <c r="L359" s="1">
        <v>170.7</v>
      </c>
      <c r="M359" s="1">
        <v>120.3</v>
      </c>
      <c r="N359" s="1">
        <v>210.5</v>
      </c>
      <c r="O359" s="1">
        <v>176.9</v>
      </c>
      <c r="P359" s="1">
        <v>188.5</v>
      </c>
      <c r="Q359" s="1">
        <v>175</v>
      </c>
      <c r="R359" s="5">
        <f t="shared" si="37"/>
        <v>2283.2000000000003</v>
      </c>
      <c r="S359" s="5">
        <f>AVERAGE(CPI_Inflation_Clean[[#This Row],[Cereals and products]:[Food and beverages]])</f>
        <v>175.63076923076926</v>
      </c>
      <c r="T359" s="1">
        <v>189</v>
      </c>
      <c r="U359" s="1">
        <v>186.3</v>
      </c>
      <c r="V359" s="1">
        <v>188.6</v>
      </c>
      <c r="W359" s="5">
        <f t="shared" si="38"/>
        <v>563.9</v>
      </c>
      <c r="Y359" s="1">
        <v>183.2</v>
      </c>
      <c r="Z359" s="5">
        <f>SUM(CPI_Inflation_Clean[[#This Row],[Fuel and light]])</f>
        <v>183.2</v>
      </c>
      <c r="AA359" s="1">
        <f>IF(CPI_Inflation_Clean[[#This Row],[Housing]]="",X360,CPI_Inflation_Clean[[#This Row],[Housing]])</f>
        <v>172.1</v>
      </c>
      <c r="AB359" s="1">
        <v>177.2</v>
      </c>
      <c r="AC359" s="5">
        <f t="shared" si="39"/>
        <v>349.29999999999995</v>
      </c>
      <c r="AD359" s="5">
        <f>AVERAGE(CPI_Inflation_Clean[[#This Row],[Housing Clean]:[Household goods and services]])</f>
        <v>174.64999999999998</v>
      </c>
      <c r="AE359" s="1">
        <v>184.7</v>
      </c>
      <c r="AF359" s="5">
        <f>AVERAGE(CPI_Inflation_Clean[[#This Row],[Health]])</f>
        <v>184.7</v>
      </c>
      <c r="AG359" s="1">
        <v>168.2</v>
      </c>
      <c r="AH359" s="5">
        <f>SUM(CPI_Inflation_Clean[[#This Row],[Transport and communication]])</f>
        <v>168.2</v>
      </c>
      <c r="AI359" s="1">
        <v>177.8</v>
      </c>
      <c r="AJ359" s="5">
        <f>SUM(CPI_Inflation_Clean[[#This Row],[Education]])</f>
        <v>177.8</v>
      </c>
      <c r="AK359" s="1">
        <v>196.9</v>
      </c>
      <c r="AL359" s="1">
        <v>178.4</v>
      </c>
      <c r="AM359" s="5">
        <f t="shared" si="40"/>
        <v>375.3</v>
      </c>
      <c r="AN359" s="1">
        <v>171.8</v>
      </c>
      <c r="AO359" s="1">
        <v>176.5</v>
      </c>
      <c r="AP359" s="5">
        <f t="shared" si="41"/>
        <v>174.15</v>
      </c>
      <c r="AQ359" s="1">
        <v>177.8</v>
      </c>
    </row>
    <row r="360" spans="1:43">
      <c r="A360" s="1" t="s">
        <v>32</v>
      </c>
      <c r="B360" s="1">
        <v>2023</v>
      </c>
      <c r="C360" s="1" t="s">
        <v>31</v>
      </c>
      <c r="D360" s="1" t="str">
        <f t="shared" si="36"/>
        <v>2023 January</v>
      </c>
      <c r="E360" s="1">
        <v>173.3</v>
      </c>
      <c r="F360" s="1">
        <v>215.2</v>
      </c>
      <c r="G360" s="1">
        <v>197</v>
      </c>
      <c r="H360" s="1">
        <v>175.2</v>
      </c>
      <c r="I360" s="1">
        <v>178</v>
      </c>
      <c r="J360" s="1">
        <v>160.5</v>
      </c>
      <c r="K360" s="1">
        <v>175.3</v>
      </c>
      <c r="L360" s="1">
        <v>171.2</v>
      </c>
      <c r="M360" s="1">
        <v>122.7</v>
      </c>
      <c r="N360" s="1">
        <v>204.3</v>
      </c>
      <c r="O360" s="1">
        <v>163.69999999999999</v>
      </c>
      <c r="P360" s="1">
        <v>194.3</v>
      </c>
      <c r="Q360" s="1">
        <v>179.5</v>
      </c>
      <c r="R360" s="5">
        <f t="shared" si="37"/>
        <v>2310.2000000000003</v>
      </c>
      <c r="S360" s="5">
        <f>AVERAGE(CPI_Inflation_Clean[[#This Row],[Cereals and products]:[Food and beverages]])</f>
        <v>177.70769230769233</v>
      </c>
      <c r="T360" s="1">
        <v>178.7</v>
      </c>
      <c r="U360" s="1">
        <v>165.3</v>
      </c>
      <c r="V360" s="1">
        <v>176.6</v>
      </c>
      <c r="W360" s="5">
        <f t="shared" si="38"/>
        <v>520.6</v>
      </c>
      <c r="X360">
        <v>172.1</v>
      </c>
      <c r="Y360" s="1">
        <v>180.1</v>
      </c>
      <c r="Z360" s="5">
        <f>SUM(CPI_Inflation_Clean[[#This Row],[Fuel and light]])</f>
        <v>180.1</v>
      </c>
      <c r="AA360" s="1">
        <f>IF(CPI_Inflation_Clean[[#This Row],[Housing]]="",X361,CPI_Inflation_Clean[[#This Row],[Housing]])</f>
        <v>172.1</v>
      </c>
      <c r="AB360" s="1">
        <v>168</v>
      </c>
      <c r="AC360" s="5">
        <f t="shared" si="39"/>
        <v>340.1</v>
      </c>
      <c r="AD360" s="5">
        <f>AVERAGE(CPI_Inflation_Clean[[#This Row],[Housing Clean]:[Household goods and services]])</f>
        <v>170.05</v>
      </c>
      <c r="AE360" s="1">
        <v>178.5</v>
      </c>
      <c r="AF360" s="5">
        <f>AVERAGE(CPI_Inflation_Clean[[#This Row],[Health]])</f>
        <v>178.5</v>
      </c>
      <c r="AG360" s="1">
        <v>159.5</v>
      </c>
      <c r="AH360" s="5">
        <f>SUM(CPI_Inflation_Clean[[#This Row],[Transport and communication]])</f>
        <v>159.5</v>
      </c>
      <c r="AI360" s="1">
        <v>171.8</v>
      </c>
      <c r="AJ360" s="5">
        <f>SUM(CPI_Inflation_Clean[[#This Row],[Education]])</f>
        <v>171.8</v>
      </c>
      <c r="AK360" s="1">
        <v>201.6</v>
      </c>
      <c r="AL360" s="1">
        <v>178.8</v>
      </c>
      <c r="AM360" s="5">
        <f t="shared" si="40"/>
        <v>380.4</v>
      </c>
      <c r="AN360" s="1">
        <v>167.8</v>
      </c>
      <c r="AO360" s="1">
        <v>168.9</v>
      </c>
      <c r="AP360" s="5">
        <f t="shared" si="41"/>
        <v>168.35000000000002</v>
      </c>
      <c r="AQ360" s="1">
        <v>174.9</v>
      </c>
    </row>
    <row r="361" spans="1:43">
      <c r="A361" s="1" t="s">
        <v>33</v>
      </c>
      <c r="B361" s="1">
        <v>2023</v>
      </c>
      <c r="C361" s="1" t="s">
        <v>31</v>
      </c>
      <c r="D361" s="1" t="str">
        <f t="shared" si="36"/>
        <v>2023 January</v>
      </c>
      <c r="E361" s="1">
        <v>173.8</v>
      </c>
      <c r="F361" s="1">
        <v>210.7</v>
      </c>
      <c r="G361" s="1">
        <v>194.5</v>
      </c>
      <c r="H361" s="1">
        <v>174.6</v>
      </c>
      <c r="I361" s="1">
        <v>187.2</v>
      </c>
      <c r="J361" s="1">
        <v>158.30000000000001</v>
      </c>
      <c r="K361" s="1">
        <v>153.9</v>
      </c>
      <c r="L361" s="1">
        <v>170.9</v>
      </c>
      <c r="M361" s="1">
        <v>121.1</v>
      </c>
      <c r="N361" s="1">
        <v>208.4</v>
      </c>
      <c r="O361" s="1">
        <v>171.4</v>
      </c>
      <c r="P361" s="1">
        <v>191.2</v>
      </c>
      <c r="Q361" s="1">
        <v>176.7</v>
      </c>
      <c r="R361" s="5">
        <f t="shared" si="37"/>
        <v>2292.6999999999998</v>
      </c>
      <c r="S361" s="5">
        <f>AVERAGE(CPI_Inflation_Clean[[#This Row],[Cereals and products]:[Food and beverages]])</f>
        <v>176.36153846153846</v>
      </c>
      <c r="T361" s="1">
        <v>184.9</v>
      </c>
      <c r="U361" s="1">
        <v>177.6</v>
      </c>
      <c r="V361" s="1">
        <v>183.8</v>
      </c>
      <c r="W361" s="5">
        <f t="shared" si="38"/>
        <v>546.29999999999995</v>
      </c>
      <c r="X361">
        <v>172.1</v>
      </c>
      <c r="Y361" s="1">
        <v>182</v>
      </c>
      <c r="Z361" s="5">
        <f>SUM(CPI_Inflation_Clean[[#This Row],[Fuel and light]])</f>
        <v>182</v>
      </c>
      <c r="AA361" s="1">
        <f>IF(CPI_Inflation_Clean[[#This Row],[Housing]]="",X362,CPI_Inflation_Clean[[#This Row],[Housing]])</f>
        <v>172.1</v>
      </c>
      <c r="AB361" s="1">
        <v>172.9</v>
      </c>
      <c r="AC361" s="5">
        <f t="shared" si="39"/>
        <v>345</v>
      </c>
      <c r="AD361" s="5">
        <f>AVERAGE(CPI_Inflation_Clean[[#This Row],[Housing Clean]:[Household goods and services]])</f>
        <v>172.5</v>
      </c>
      <c r="AE361" s="1">
        <v>182.3</v>
      </c>
      <c r="AF361" s="5">
        <f>AVERAGE(CPI_Inflation_Clean[[#This Row],[Health]])</f>
        <v>182.3</v>
      </c>
      <c r="AG361" s="1">
        <v>163.6</v>
      </c>
      <c r="AH361" s="5">
        <f>SUM(CPI_Inflation_Clean[[#This Row],[Transport and communication]])</f>
        <v>163.6</v>
      </c>
      <c r="AI361" s="1">
        <v>174.3</v>
      </c>
      <c r="AJ361" s="5">
        <f>SUM(CPI_Inflation_Clean[[#This Row],[Education]])</f>
        <v>174.3</v>
      </c>
      <c r="AK361" s="1">
        <v>198.2</v>
      </c>
      <c r="AL361" s="1">
        <v>178.6</v>
      </c>
      <c r="AM361" s="5">
        <f t="shared" si="40"/>
        <v>376.79999999999995</v>
      </c>
      <c r="AN361" s="1">
        <v>169.5</v>
      </c>
      <c r="AO361" s="1">
        <v>172.8</v>
      </c>
      <c r="AP361" s="5">
        <f t="shared" si="41"/>
        <v>171.15</v>
      </c>
      <c r="AQ361" s="1">
        <v>176.5</v>
      </c>
    </row>
    <row r="362" spans="1:43">
      <c r="A362" s="1" t="s">
        <v>30</v>
      </c>
      <c r="B362" s="1">
        <v>2023</v>
      </c>
      <c r="C362" s="1" t="s">
        <v>34</v>
      </c>
      <c r="D362" s="1" t="str">
        <f t="shared" si="36"/>
        <v>2023 February</v>
      </c>
      <c r="E362" s="1">
        <v>174.2</v>
      </c>
      <c r="F362" s="1">
        <v>205.2</v>
      </c>
      <c r="G362" s="1">
        <v>173.9</v>
      </c>
      <c r="H362" s="1">
        <v>177</v>
      </c>
      <c r="I362" s="1">
        <v>183.4</v>
      </c>
      <c r="J362" s="1">
        <v>167.2</v>
      </c>
      <c r="K362" s="1">
        <v>140.9</v>
      </c>
      <c r="L362" s="1">
        <v>170.4</v>
      </c>
      <c r="M362" s="1">
        <v>119.1</v>
      </c>
      <c r="N362" s="1">
        <v>212.1</v>
      </c>
      <c r="O362" s="1">
        <v>177.6</v>
      </c>
      <c r="P362" s="1">
        <v>189.9</v>
      </c>
      <c r="Q362" s="1">
        <v>174.8</v>
      </c>
      <c r="R362" s="5">
        <f t="shared" si="37"/>
        <v>2265.6999999999998</v>
      </c>
      <c r="S362" s="5">
        <f>AVERAGE(CPI_Inflation_Clean[[#This Row],[Cereals and products]:[Food and beverages]])</f>
        <v>174.28461538461536</v>
      </c>
      <c r="T362" s="1">
        <v>190</v>
      </c>
      <c r="U362" s="1">
        <v>187</v>
      </c>
      <c r="V362" s="1">
        <v>189.6</v>
      </c>
      <c r="W362" s="5">
        <f t="shared" si="38"/>
        <v>566.6</v>
      </c>
      <c r="Y362" s="1">
        <v>181.6</v>
      </c>
      <c r="Z362" s="5">
        <f>SUM(CPI_Inflation_Clean[[#This Row],[Fuel and light]])</f>
        <v>181.6</v>
      </c>
      <c r="AA362" s="1">
        <f>IF(CPI_Inflation_Clean[[#This Row],[Housing]]="",X363,CPI_Inflation_Clean[[#This Row],[Housing]])</f>
        <v>173.5</v>
      </c>
      <c r="AB362" s="1">
        <v>178.6</v>
      </c>
      <c r="AC362" s="5">
        <f t="shared" si="39"/>
        <v>352.1</v>
      </c>
      <c r="AD362" s="5">
        <f>AVERAGE(CPI_Inflation_Clean[[#This Row],[Housing Clean]:[Household goods and services]])</f>
        <v>176.05</v>
      </c>
      <c r="AE362" s="1">
        <v>186.6</v>
      </c>
      <c r="AF362" s="5">
        <f>AVERAGE(CPI_Inflation_Clean[[#This Row],[Health]])</f>
        <v>186.6</v>
      </c>
      <c r="AG362" s="1">
        <v>169</v>
      </c>
      <c r="AH362" s="5">
        <f>SUM(CPI_Inflation_Clean[[#This Row],[Transport and communication]])</f>
        <v>169</v>
      </c>
      <c r="AI362" s="1">
        <v>178.5</v>
      </c>
      <c r="AJ362" s="5">
        <f>SUM(CPI_Inflation_Clean[[#This Row],[Education]])</f>
        <v>178.5</v>
      </c>
      <c r="AK362" s="1">
        <v>198.3</v>
      </c>
      <c r="AL362" s="1">
        <v>180.7</v>
      </c>
      <c r="AM362" s="5">
        <f t="shared" si="40"/>
        <v>379</v>
      </c>
      <c r="AN362" s="1">
        <v>172.8</v>
      </c>
      <c r="AO362" s="1">
        <v>177.9</v>
      </c>
      <c r="AP362" s="5">
        <f t="shared" si="41"/>
        <v>175.35000000000002</v>
      </c>
      <c r="AQ362" s="1">
        <v>178</v>
      </c>
    </row>
    <row r="363" spans="1:43">
      <c r="A363" s="1" t="s">
        <v>32</v>
      </c>
      <c r="B363" s="1">
        <v>2023</v>
      </c>
      <c r="C363" s="1" t="s">
        <v>34</v>
      </c>
      <c r="D363" s="1" t="str">
        <f t="shared" si="36"/>
        <v>2023 February</v>
      </c>
      <c r="E363" s="1">
        <v>174.7</v>
      </c>
      <c r="F363" s="1">
        <v>212.2</v>
      </c>
      <c r="G363" s="1">
        <v>177.2</v>
      </c>
      <c r="H363" s="1">
        <v>177.9</v>
      </c>
      <c r="I363" s="1">
        <v>172.2</v>
      </c>
      <c r="J363" s="1">
        <v>172.1</v>
      </c>
      <c r="K363" s="1">
        <v>175.8</v>
      </c>
      <c r="L363" s="1">
        <v>172.2</v>
      </c>
      <c r="M363" s="1">
        <v>121.9</v>
      </c>
      <c r="N363" s="1">
        <v>204.8</v>
      </c>
      <c r="O363" s="1">
        <v>164.9</v>
      </c>
      <c r="P363" s="1">
        <v>196.6</v>
      </c>
      <c r="Q363" s="1">
        <v>180.7</v>
      </c>
      <c r="R363" s="5">
        <f t="shared" si="37"/>
        <v>2303.1999999999998</v>
      </c>
      <c r="S363" s="5">
        <f>AVERAGE(CPI_Inflation_Clean[[#This Row],[Cereals and products]:[Food and beverages]])</f>
        <v>177.16923076923075</v>
      </c>
      <c r="T363" s="1">
        <v>180.3</v>
      </c>
      <c r="U363" s="1">
        <v>167</v>
      </c>
      <c r="V363" s="1">
        <v>178.2</v>
      </c>
      <c r="W363" s="5">
        <f t="shared" si="38"/>
        <v>525.5</v>
      </c>
      <c r="X363">
        <v>173.5</v>
      </c>
      <c r="Y363" s="1">
        <v>182.8</v>
      </c>
      <c r="Z363" s="5">
        <f>SUM(CPI_Inflation_Clean[[#This Row],[Fuel and light]])</f>
        <v>182.8</v>
      </c>
      <c r="AA363" s="1">
        <f>IF(CPI_Inflation_Clean[[#This Row],[Housing]]="",X364,CPI_Inflation_Clean[[#This Row],[Housing]])</f>
        <v>173.5</v>
      </c>
      <c r="AB363" s="1">
        <v>169.2</v>
      </c>
      <c r="AC363" s="5">
        <f t="shared" si="39"/>
        <v>342.7</v>
      </c>
      <c r="AD363" s="5">
        <f>AVERAGE(CPI_Inflation_Clean[[#This Row],[Housing Clean]:[Household goods and services]])</f>
        <v>171.35</v>
      </c>
      <c r="AE363" s="1">
        <v>180.8</v>
      </c>
      <c r="AF363" s="5">
        <f>AVERAGE(CPI_Inflation_Clean[[#This Row],[Health]])</f>
        <v>180.8</v>
      </c>
      <c r="AG363" s="1">
        <v>159.80000000000001</v>
      </c>
      <c r="AH363" s="5">
        <f>SUM(CPI_Inflation_Clean[[#This Row],[Transport and communication]])</f>
        <v>159.80000000000001</v>
      </c>
      <c r="AI363" s="1">
        <v>172.5</v>
      </c>
      <c r="AJ363" s="5">
        <f>SUM(CPI_Inflation_Clean[[#This Row],[Education]])</f>
        <v>172.5</v>
      </c>
      <c r="AK363" s="1">
        <v>202.7</v>
      </c>
      <c r="AL363" s="1">
        <v>181.4</v>
      </c>
      <c r="AM363" s="5">
        <f t="shared" si="40"/>
        <v>384.1</v>
      </c>
      <c r="AN363" s="1">
        <v>168.4</v>
      </c>
      <c r="AO363" s="1">
        <v>170</v>
      </c>
      <c r="AP363" s="5">
        <f t="shared" si="41"/>
        <v>169.2</v>
      </c>
      <c r="AQ363" s="1">
        <v>176.3</v>
      </c>
    </row>
    <row r="364" spans="1:43">
      <c r="A364" s="1" t="s">
        <v>33</v>
      </c>
      <c r="B364" s="1">
        <v>2023</v>
      </c>
      <c r="C364" s="1" t="s">
        <v>34</v>
      </c>
      <c r="D364" s="1" t="str">
        <f t="shared" si="36"/>
        <v>2023 February</v>
      </c>
      <c r="E364" s="1">
        <v>174.4</v>
      </c>
      <c r="F364" s="1">
        <v>207.7</v>
      </c>
      <c r="G364" s="1">
        <v>175.2</v>
      </c>
      <c r="H364" s="1">
        <v>177.3</v>
      </c>
      <c r="I364" s="1">
        <v>179.3</v>
      </c>
      <c r="J364" s="1">
        <v>169.5</v>
      </c>
      <c r="K364" s="1">
        <v>152.69999999999999</v>
      </c>
      <c r="L364" s="1">
        <v>171</v>
      </c>
      <c r="M364" s="1">
        <v>120</v>
      </c>
      <c r="N364" s="1">
        <v>209.7</v>
      </c>
      <c r="O364" s="1">
        <v>172.3</v>
      </c>
      <c r="P364" s="1">
        <v>193</v>
      </c>
      <c r="Q364" s="1">
        <v>177</v>
      </c>
      <c r="R364" s="5">
        <f t="shared" si="37"/>
        <v>2279.1</v>
      </c>
      <c r="S364" s="5">
        <f>AVERAGE(CPI_Inflation_Clean[[#This Row],[Cereals and products]:[Food and beverages]])</f>
        <v>175.3153846153846</v>
      </c>
      <c r="T364" s="1">
        <v>186.2</v>
      </c>
      <c r="U364" s="1">
        <v>178.7</v>
      </c>
      <c r="V364" s="1">
        <v>185.1</v>
      </c>
      <c r="W364" s="5">
        <f t="shared" si="38"/>
        <v>550</v>
      </c>
      <c r="X364">
        <v>173.5</v>
      </c>
      <c r="Y364" s="1">
        <v>182.1</v>
      </c>
      <c r="Z364" s="5">
        <f>SUM(CPI_Inflation_Clean[[#This Row],[Fuel and light]])</f>
        <v>182.1</v>
      </c>
      <c r="AA364" s="1">
        <f>IF(CPI_Inflation_Clean[[#This Row],[Housing]]="",X365,CPI_Inflation_Clean[[#This Row],[Housing]])</f>
        <v>173.5</v>
      </c>
      <c r="AB364" s="1">
        <v>174.2</v>
      </c>
      <c r="AC364" s="5">
        <f t="shared" si="39"/>
        <v>347.7</v>
      </c>
      <c r="AD364" s="5">
        <f>AVERAGE(CPI_Inflation_Clean[[#This Row],[Housing Clean]:[Household goods and services]])</f>
        <v>173.85</v>
      </c>
      <c r="AE364" s="1">
        <v>184.4</v>
      </c>
      <c r="AF364" s="5">
        <f>AVERAGE(CPI_Inflation_Clean[[#This Row],[Health]])</f>
        <v>184.4</v>
      </c>
      <c r="AG364" s="1">
        <v>164.2</v>
      </c>
      <c r="AH364" s="5">
        <f>SUM(CPI_Inflation_Clean[[#This Row],[Transport and communication]])</f>
        <v>164.2</v>
      </c>
      <c r="AI364" s="1">
        <v>175</v>
      </c>
      <c r="AJ364" s="5">
        <f>SUM(CPI_Inflation_Clean[[#This Row],[Education]])</f>
        <v>175</v>
      </c>
      <c r="AK364" s="1">
        <v>199.5</v>
      </c>
      <c r="AL364" s="1">
        <v>181</v>
      </c>
      <c r="AM364" s="5">
        <f t="shared" si="40"/>
        <v>380.5</v>
      </c>
      <c r="AN364" s="1">
        <v>170.3</v>
      </c>
      <c r="AO364" s="1">
        <v>174.1</v>
      </c>
      <c r="AP364" s="5">
        <f t="shared" si="41"/>
        <v>172.2</v>
      </c>
      <c r="AQ364" s="1">
        <v>177.2</v>
      </c>
    </row>
    <row r="365" spans="1:43">
      <c r="A365" s="1" t="s">
        <v>30</v>
      </c>
      <c r="B365" s="1">
        <v>2023</v>
      </c>
      <c r="C365" s="1" t="s">
        <v>35</v>
      </c>
      <c r="D365" s="1" t="str">
        <f t="shared" si="36"/>
        <v>2023 March</v>
      </c>
      <c r="E365" s="1">
        <v>174.3</v>
      </c>
      <c r="F365" s="1">
        <v>205.2</v>
      </c>
      <c r="G365" s="1">
        <v>173.9</v>
      </c>
      <c r="H365" s="1">
        <v>177</v>
      </c>
      <c r="I365" s="1">
        <v>183.3</v>
      </c>
      <c r="J365" s="1">
        <v>167.2</v>
      </c>
      <c r="K365" s="1">
        <v>140.9</v>
      </c>
      <c r="L365" s="1">
        <v>170.5</v>
      </c>
      <c r="M365" s="1">
        <v>119.1</v>
      </c>
      <c r="N365" s="1">
        <v>212.1</v>
      </c>
      <c r="O365" s="1">
        <v>177.6</v>
      </c>
      <c r="P365" s="1">
        <v>189.9</v>
      </c>
      <c r="Q365" s="1">
        <v>174.8</v>
      </c>
      <c r="R365" s="5">
        <f t="shared" si="37"/>
        <v>2265.8000000000002</v>
      </c>
      <c r="S365" s="5">
        <f>AVERAGE(CPI_Inflation_Clean[[#This Row],[Cereals and products]:[Food and beverages]])</f>
        <v>174.2923076923077</v>
      </c>
      <c r="T365" s="1">
        <v>190</v>
      </c>
      <c r="U365" s="1">
        <v>187</v>
      </c>
      <c r="V365" s="1">
        <v>189.6</v>
      </c>
      <c r="W365" s="5">
        <f t="shared" si="38"/>
        <v>566.6</v>
      </c>
      <c r="Y365" s="1">
        <v>181.4</v>
      </c>
      <c r="Z365" s="5">
        <f>SUM(CPI_Inflation_Clean[[#This Row],[Fuel and light]])</f>
        <v>181.4</v>
      </c>
      <c r="AA365" s="1">
        <f>IF(CPI_Inflation_Clean[[#This Row],[Housing]]="",X366,CPI_Inflation_Clean[[#This Row],[Housing]])</f>
        <v>173.5</v>
      </c>
      <c r="AB365" s="1">
        <v>178.6</v>
      </c>
      <c r="AC365" s="5">
        <f t="shared" si="39"/>
        <v>352.1</v>
      </c>
      <c r="AD365" s="5">
        <f>AVERAGE(CPI_Inflation_Clean[[#This Row],[Housing Clean]:[Household goods and services]])</f>
        <v>176.05</v>
      </c>
      <c r="AE365" s="1">
        <v>186.6</v>
      </c>
      <c r="AF365" s="5">
        <f>AVERAGE(CPI_Inflation_Clean[[#This Row],[Health]])</f>
        <v>186.6</v>
      </c>
      <c r="AG365" s="1">
        <v>169</v>
      </c>
      <c r="AH365" s="5">
        <f>SUM(CPI_Inflation_Clean[[#This Row],[Transport and communication]])</f>
        <v>169</v>
      </c>
      <c r="AI365" s="1">
        <v>178.5</v>
      </c>
      <c r="AJ365" s="5">
        <f>SUM(CPI_Inflation_Clean[[#This Row],[Education]])</f>
        <v>178.5</v>
      </c>
      <c r="AK365" s="1">
        <v>198.4</v>
      </c>
      <c r="AL365" s="1">
        <v>180.7</v>
      </c>
      <c r="AM365" s="5">
        <f t="shared" si="40"/>
        <v>379.1</v>
      </c>
      <c r="AN365" s="1">
        <v>172.8</v>
      </c>
      <c r="AO365" s="1">
        <v>177.9</v>
      </c>
      <c r="AP365" s="5">
        <f t="shared" si="41"/>
        <v>175.35000000000002</v>
      </c>
      <c r="AQ365" s="1">
        <v>178</v>
      </c>
    </row>
    <row r="366" spans="1:43">
      <c r="A366" s="1" t="s">
        <v>32</v>
      </c>
      <c r="B366" s="1">
        <v>2023</v>
      </c>
      <c r="C366" s="1" t="s">
        <v>35</v>
      </c>
      <c r="D366" s="1" t="str">
        <f t="shared" si="36"/>
        <v>2023 March</v>
      </c>
      <c r="E366" s="1">
        <v>174.7</v>
      </c>
      <c r="F366" s="1">
        <v>212.2</v>
      </c>
      <c r="G366" s="1">
        <v>177.2</v>
      </c>
      <c r="H366" s="1">
        <v>177.9</v>
      </c>
      <c r="I366" s="1">
        <v>172.2</v>
      </c>
      <c r="J366" s="1">
        <v>172.1</v>
      </c>
      <c r="K366" s="1">
        <v>175.9</v>
      </c>
      <c r="L366" s="1">
        <v>172.2</v>
      </c>
      <c r="M366" s="1">
        <v>121.9</v>
      </c>
      <c r="N366" s="1">
        <v>204.8</v>
      </c>
      <c r="O366" s="1">
        <v>164.9</v>
      </c>
      <c r="P366" s="1">
        <v>196.6</v>
      </c>
      <c r="Q366" s="1">
        <v>180.8</v>
      </c>
      <c r="R366" s="5">
        <f t="shared" si="37"/>
        <v>2303.4</v>
      </c>
      <c r="S366" s="5">
        <f>AVERAGE(CPI_Inflation_Clean[[#This Row],[Cereals and products]:[Food and beverages]])</f>
        <v>177.1846153846154</v>
      </c>
      <c r="T366" s="1">
        <v>180.2</v>
      </c>
      <c r="U366" s="1">
        <v>167</v>
      </c>
      <c r="V366" s="1">
        <v>178.2</v>
      </c>
      <c r="W366" s="5">
        <f t="shared" si="38"/>
        <v>525.4</v>
      </c>
      <c r="X366">
        <v>173.5</v>
      </c>
      <c r="Y366" s="1">
        <v>182.6</v>
      </c>
      <c r="Z366" s="5">
        <f>SUM(CPI_Inflation_Clean[[#This Row],[Fuel and light]])</f>
        <v>182.6</v>
      </c>
      <c r="AA366" s="1">
        <f>IF(CPI_Inflation_Clean[[#This Row],[Housing]]="",X367,CPI_Inflation_Clean[[#This Row],[Housing]])</f>
        <v>173.5</v>
      </c>
      <c r="AB366" s="1">
        <v>169.2</v>
      </c>
      <c r="AC366" s="5">
        <f t="shared" si="39"/>
        <v>342.7</v>
      </c>
      <c r="AD366" s="5">
        <f>AVERAGE(CPI_Inflation_Clean[[#This Row],[Housing Clean]:[Household goods and services]])</f>
        <v>171.35</v>
      </c>
      <c r="AE366" s="1">
        <v>180.8</v>
      </c>
      <c r="AF366" s="5">
        <f>AVERAGE(CPI_Inflation_Clean[[#This Row],[Health]])</f>
        <v>180.8</v>
      </c>
      <c r="AG366" s="1">
        <v>159.80000000000001</v>
      </c>
      <c r="AH366" s="5">
        <f>SUM(CPI_Inflation_Clean[[#This Row],[Transport and communication]])</f>
        <v>159.80000000000001</v>
      </c>
      <c r="AI366" s="1">
        <v>172.5</v>
      </c>
      <c r="AJ366" s="5">
        <f>SUM(CPI_Inflation_Clean[[#This Row],[Education]])</f>
        <v>172.5</v>
      </c>
      <c r="AK366" s="1">
        <v>202.7</v>
      </c>
      <c r="AL366" s="1">
        <v>181.5</v>
      </c>
      <c r="AM366" s="5">
        <f t="shared" si="40"/>
        <v>384.2</v>
      </c>
      <c r="AN366" s="1">
        <v>168.4</v>
      </c>
      <c r="AO366" s="1">
        <v>170</v>
      </c>
      <c r="AP366" s="5">
        <f t="shared" si="41"/>
        <v>169.2</v>
      </c>
      <c r="AQ366" s="1">
        <v>176.3</v>
      </c>
    </row>
    <row r="367" spans="1:43">
      <c r="A367" s="1" t="s">
        <v>33</v>
      </c>
      <c r="B367" s="1">
        <v>2023</v>
      </c>
      <c r="C367" s="1" t="s">
        <v>35</v>
      </c>
      <c r="D367" s="1" t="str">
        <f t="shared" si="36"/>
        <v>2023 March</v>
      </c>
      <c r="E367" s="1">
        <v>174.4</v>
      </c>
      <c r="F367" s="1">
        <v>207.7</v>
      </c>
      <c r="G367" s="1">
        <v>175.2</v>
      </c>
      <c r="H367" s="1">
        <v>177.3</v>
      </c>
      <c r="I367" s="1">
        <v>179.2</v>
      </c>
      <c r="J367" s="1">
        <v>169.5</v>
      </c>
      <c r="K367" s="1">
        <v>152.80000000000001</v>
      </c>
      <c r="L367" s="1">
        <v>171.1</v>
      </c>
      <c r="M367" s="1">
        <v>120</v>
      </c>
      <c r="N367" s="1">
        <v>209.7</v>
      </c>
      <c r="O367" s="1">
        <v>172.3</v>
      </c>
      <c r="P367" s="1">
        <v>193</v>
      </c>
      <c r="Q367" s="1">
        <v>177</v>
      </c>
      <c r="R367" s="5">
        <f t="shared" si="37"/>
        <v>2279.1999999999998</v>
      </c>
      <c r="S367" s="5">
        <f>AVERAGE(CPI_Inflation_Clean[[#This Row],[Cereals and products]:[Food and beverages]])</f>
        <v>175.32307692307691</v>
      </c>
      <c r="T367" s="1">
        <v>186.1</v>
      </c>
      <c r="U367" s="1">
        <v>178.7</v>
      </c>
      <c r="V367" s="1">
        <v>185.1</v>
      </c>
      <c r="W367" s="5">
        <f t="shared" si="38"/>
        <v>549.9</v>
      </c>
      <c r="X367">
        <v>173.5</v>
      </c>
      <c r="Y367" s="1">
        <v>181.9</v>
      </c>
      <c r="Z367" s="5">
        <f>SUM(CPI_Inflation_Clean[[#This Row],[Fuel and light]])</f>
        <v>181.9</v>
      </c>
      <c r="AA367" s="1">
        <f>IF(CPI_Inflation_Clean[[#This Row],[Housing]]="",X368,CPI_Inflation_Clean[[#This Row],[Housing]])</f>
        <v>173.5</v>
      </c>
      <c r="AB367" s="1">
        <v>174.2</v>
      </c>
      <c r="AC367" s="5">
        <f t="shared" si="39"/>
        <v>347.7</v>
      </c>
      <c r="AD367" s="5">
        <f>AVERAGE(CPI_Inflation_Clean[[#This Row],[Housing Clean]:[Household goods and services]])</f>
        <v>173.85</v>
      </c>
      <c r="AE367" s="1">
        <v>184.4</v>
      </c>
      <c r="AF367" s="5">
        <f>AVERAGE(CPI_Inflation_Clean[[#This Row],[Health]])</f>
        <v>184.4</v>
      </c>
      <c r="AG367" s="1">
        <v>164.2</v>
      </c>
      <c r="AH367" s="5">
        <f>SUM(CPI_Inflation_Clean[[#This Row],[Transport and communication]])</f>
        <v>164.2</v>
      </c>
      <c r="AI367" s="1">
        <v>175</v>
      </c>
      <c r="AJ367" s="5">
        <f>SUM(CPI_Inflation_Clean[[#This Row],[Education]])</f>
        <v>175</v>
      </c>
      <c r="AK367" s="1">
        <v>199.5</v>
      </c>
      <c r="AL367" s="1">
        <v>181</v>
      </c>
      <c r="AM367" s="5">
        <f t="shared" si="40"/>
        <v>380.5</v>
      </c>
      <c r="AN367" s="1">
        <v>170.3</v>
      </c>
      <c r="AO367" s="1">
        <v>174.1</v>
      </c>
      <c r="AP367" s="5">
        <f t="shared" si="41"/>
        <v>172.2</v>
      </c>
      <c r="AQ367" s="1">
        <v>177.2</v>
      </c>
    </row>
    <row r="368" spans="1:43">
      <c r="A368" s="1" t="s">
        <v>30</v>
      </c>
      <c r="B368" s="1">
        <v>2023</v>
      </c>
      <c r="C368" s="1" t="s">
        <v>36</v>
      </c>
      <c r="D368" s="1" t="str">
        <f t="shared" si="36"/>
        <v>2023 April</v>
      </c>
      <c r="E368" s="1">
        <v>173.3</v>
      </c>
      <c r="F368" s="1">
        <v>206.9</v>
      </c>
      <c r="G368" s="1">
        <v>167.9</v>
      </c>
      <c r="H368" s="1">
        <v>178.2</v>
      </c>
      <c r="I368" s="1">
        <v>178.5</v>
      </c>
      <c r="J368" s="1">
        <v>173.7</v>
      </c>
      <c r="K368" s="1">
        <v>142.80000000000001</v>
      </c>
      <c r="L368" s="1">
        <v>172.8</v>
      </c>
      <c r="M368" s="1">
        <v>120.4</v>
      </c>
      <c r="N368" s="1">
        <v>215.5</v>
      </c>
      <c r="O368" s="1">
        <v>178.2</v>
      </c>
      <c r="P368" s="1">
        <v>190.5</v>
      </c>
      <c r="Q368" s="1">
        <v>175.5</v>
      </c>
      <c r="R368" s="5">
        <f t="shared" si="37"/>
        <v>2274.1999999999998</v>
      </c>
      <c r="S368" s="5">
        <f>AVERAGE(CPI_Inflation_Clean[[#This Row],[Cereals and products]:[Food and beverages]])</f>
        <v>174.93846153846152</v>
      </c>
      <c r="T368" s="1">
        <v>190.7</v>
      </c>
      <c r="U368" s="1">
        <v>187.3</v>
      </c>
      <c r="V368" s="1">
        <v>190.2</v>
      </c>
      <c r="W368" s="5">
        <f t="shared" si="38"/>
        <v>568.20000000000005</v>
      </c>
      <c r="Y368" s="1">
        <v>181.5</v>
      </c>
      <c r="Z368" s="5">
        <f>SUM(CPI_Inflation_Clean[[#This Row],[Fuel and light]])</f>
        <v>181.5</v>
      </c>
      <c r="AA368" s="1">
        <f>IF(CPI_Inflation_Clean[[#This Row],[Housing]]="",X369,CPI_Inflation_Clean[[#This Row],[Housing]])</f>
        <v>175.2</v>
      </c>
      <c r="AB368" s="1">
        <v>179.1</v>
      </c>
      <c r="AC368" s="5">
        <f t="shared" si="39"/>
        <v>354.29999999999995</v>
      </c>
      <c r="AD368" s="5">
        <f>AVERAGE(CPI_Inflation_Clean[[#This Row],[Housing Clean]:[Household goods and services]])</f>
        <v>177.14999999999998</v>
      </c>
      <c r="AE368" s="1">
        <v>187.2</v>
      </c>
      <c r="AF368" s="5">
        <f>AVERAGE(CPI_Inflation_Clean[[#This Row],[Health]])</f>
        <v>187.2</v>
      </c>
      <c r="AG368" s="1">
        <v>169.4</v>
      </c>
      <c r="AH368" s="5">
        <f>SUM(CPI_Inflation_Clean[[#This Row],[Transport and communication]])</f>
        <v>169.4</v>
      </c>
      <c r="AI368" s="1">
        <v>179.4</v>
      </c>
      <c r="AJ368" s="5">
        <f>SUM(CPI_Inflation_Clean[[#This Row],[Education]])</f>
        <v>179.4</v>
      </c>
      <c r="AK368" s="1">
        <v>199.5</v>
      </c>
      <c r="AL368" s="1">
        <v>183.8</v>
      </c>
      <c r="AM368" s="5">
        <f t="shared" si="40"/>
        <v>383.3</v>
      </c>
      <c r="AN368" s="1">
        <v>173.2</v>
      </c>
      <c r="AO368" s="1">
        <v>178.9</v>
      </c>
      <c r="AP368" s="5">
        <f t="shared" si="41"/>
        <v>176.05</v>
      </c>
      <c r="AQ368" s="1">
        <v>178.8</v>
      </c>
    </row>
    <row r="369" spans="1:43">
      <c r="A369" s="1" t="s">
        <v>32</v>
      </c>
      <c r="B369" s="1">
        <v>2023</v>
      </c>
      <c r="C369" s="1" t="s">
        <v>36</v>
      </c>
      <c r="D369" s="1" t="str">
        <f t="shared" si="36"/>
        <v>2023 April</v>
      </c>
      <c r="E369" s="1">
        <v>174.8</v>
      </c>
      <c r="F369" s="1">
        <v>213.7</v>
      </c>
      <c r="G369" s="1">
        <v>172.4</v>
      </c>
      <c r="H369" s="1">
        <v>178.8</v>
      </c>
      <c r="I369" s="1">
        <v>168.7</v>
      </c>
      <c r="J369" s="1">
        <v>179.2</v>
      </c>
      <c r="K369" s="1">
        <v>179.9</v>
      </c>
      <c r="L369" s="1">
        <v>174.7</v>
      </c>
      <c r="M369" s="1">
        <v>123.1</v>
      </c>
      <c r="N369" s="1">
        <v>207.8</v>
      </c>
      <c r="O369" s="1">
        <v>165.5</v>
      </c>
      <c r="P369" s="1">
        <v>197</v>
      </c>
      <c r="Q369" s="1">
        <v>182.1</v>
      </c>
      <c r="R369" s="5">
        <f t="shared" si="37"/>
        <v>2317.7000000000003</v>
      </c>
      <c r="S369" s="5">
        <f>AVERAGE(CPI_Inflation_Clean[[#This Row],[Cereals and products]:[Food and beverages]])</f>
        <v>178.28461538461539</v>
      </c>
      <c r="T369" s="1">
        <v>181</v>
      </c>
      <c r="U369" s="1">
        <v>167.7</v>
      </c>
      <c r="V369" s="1">
        <v>178.9</v>
      </c>
      <c r="W369" s="5">
        <f t="shared" si="38"/>
        <v>527.6</v>
      </c>
      <c r="X369">
        <v>175.2</v>
      </c>
      <c r="Y369" s="1">
        <v>182.1</v>
      </c>
      <c r="Z369" s="5">
        <f>SUM(CPI_Inflation_Clean[[#This Row],[Fuel and light]])</f>
        <v>182.1</v>
      </c>
      <c r="AA369" s="1">
        <f>IF(CPI_Inflation_Clean[[#This Row],[Housing]]="",X370,CPI_Inflation_Clean[[#This Row],[Housing]])</f>
        <v>175.2</v>
      </c>
      <c r="AB369" s="1">
        <v>169.6</v>
      </c>
      <c r="AC369" s="5">
        <f t="shared" si="39"/>
        <v>344.79999999999995</v>
      </c>
      <c r="AD369" s="5">
        <f>AVERAGE(CPI_Inflation_Clean[[#This Row],[Housing Clean]:[Household goods and services]])</f>
        <v>172.39999999999998</v>
      </c>
      <c r="AE369" s="1">
        <v>181.5</v>
      </c>
      <c r="AF369" s="5">
        <f>AVERAGE(CPI_Inflation_Clean[[#This Row],[Health]])</f>
        <v>181.5</v>
      </c>
      <c r="AG369" s="1">
        <v>160.1</v>
      </c>
      <c r="AH369" s="5">
        <f>SUM(CPI_Inflation_Clean[[#This Row],[Transport and communication]])</f>
        <v>160.1</v>
      </c>
      <c r="AI369" s="1">
        <v>174.2</v>
      </c>
      <c r="AJ369" s="5">
        <f>SUM(CPI_Inflation_Clean[[#This Row],[Education]])</f>
        <v>174.2</v>
      </c>
      <c r="AK369" s="1">
        <v>203.5</v>
      </c>
      <c r="AL369" s="1">
        <v>184.4</v>
      </c>
      <c r="AM369" s="5">
        <f t="shared" si="40"/>
        <v>387.9</v>
      </c>
      <c r="AN369" s="1">
        <v>168.8</v>
      </c>
      <c r="AO369" s="1">
        <v>170.9</v>
      </c>
      <c r="AP369" s="5">
        <f t="shared" si="41"/>
        <v>169.85000000000002</v>
      </c>
      <c r="AQ369" s="1">
        <v>177.4</v>
      </c>
    </row>
    <row r="370" spans="1:43">
      <c r="A370" s="1" t="s">
        <v>33</v>
      </c>
      <c r="B370" s="1">
        <v>2023</v>
      </c>
      <c r="C370" s="1" t="s">
        <v>36</v>
      </c>
      <c r="D370" s="1" t="str">
        <f t="shared" si="36"/>
        <v>2023 April</v>
      </c>
      <c r="E370" s="1">
        <v>173.8</v>
      </c>
      <c r="F370" s="1">
        <v>209.3</v>
      </c>
      <c r="G370" s="1">
        <v>169.6</v>
      </c>
      <c r="H370" s="1">
        <v>178.4</v>
      </c>
      <c r="I370" s="1">
        <v>174.9</v>
      </c>
      <c r="J370" s="1">
        <v>176.3</v>
      </c>
      <c r="K370" s="1">
        <v>155.4</v>
      </c>
      <c r="L370" s="1">
        <v>173.4</v>
      </c>
      <c r="M370" s="1">
        <v>121.3</v>
      </c>
      <c r="N370" s="1">
        <v>212.9</v>
      </c>
      <c r="O370" s="1">
        <v>172.9</v>
      </c>
      <c r="P370" s="1">
        <v>193.5</v>
      </c>
      <c r="Q370" s="1">
        <v>177.9</v>
      </c>
      <c r="R370" s="5">
        <f t="shared" si="37"/>
        <v>2289.6000000000004</v>
      </c>
      <c r="S370" s="5">
        <f>AVERAGE(CPI_Inflation_Clean[[#This Row],[Cereals and products]:[Food and beverages]])</f>
        <v>176.12307692307695</v>
      </c>
      <c r="T370" s="1">
        <v>186.9</v>
      </c>
      <c r="U370" s="1">
        <v>179.2</v>
      </c>
      <c r="V370" s="1">
        <v>185.7</v>
      </c>
      <c r="W370" s="5">
        <f t="shared" si="38"/>
        <v>551.79999999999995</v>
      </c>
      <c r="X370">
        <v>175.2</v>
      </c>
      <c r="Y370" s="1">
        <v>181.7</v>
      </c>
      <c r="Z370" s="5">
        <f>SUM(CPI_Inflation_Clean[[#This Row],[Fuel and light]])</f>
        <v>181.7</v>
      </c>
      <c r="AA370" s="1">
        <f>IF(CPI_Inflation_Clean[[#This Row],[Housing]]="",X371,CPI_Inflation_Clean[[#This Row],[Housing]])</f>
        <v>175.2</v>
      </c>
      <c r="AB370" s="1">
        <v>174.6</v>
      </c>
      <c r="AC370" s="5">
        <f t="shared" si="39"/>
        <v>349.79999999999995</v>
      </c>
      <c r="AD370" s="5">
        <f>AVERAGE(CPI_Inflation_Clean[[#This Row],[Housing Clean]:[Household goods and services]])</f>
        <v>174.89999999999998</v>
      </c>
      <c r="AE370" s="1">
        <v>185</v>
      </c>
      <c r="AF370" s="5">
        <f>AVERAGE(CPI_Inflation_Clean[[#This Row],[Health]])</f>
        <v>185</v>
      </c>
      <c r="AG370" s="1">
        <v>164.5</v>
      </c>
      <c r="AH370" s="5">
        <f>SUM(CPI_Inflation_Clean[[#This Row],[Transport and communication]])</f>
        <v>164.5</v>
      </c>
      <c r="AI370" s="1">
        <v>176.4</v>
      </c>
      <c r="AJ370" s="5">
        <f>SUM(CPI_Inflation_Clean[[#This Row],[Education]])</f>
        <v>176.4</v>
      </c>
      <c r="AK370" s="1">
        <v>200.6</v>
      </c>
      <c r="AL370" s="1">
        <v>184</v>
      </c>
      <c r="AM370" s="5">
        <f t="shared" si="40"/>
        <v>384.6</v>
      </c>
      <c r="AN370" s="1">
        <v>170.7</v>
      </c>
      <c r="AO370" s="1">
        <v>175</v>
      </c>
      <c r="AP370" s="5">
        <f t="shared" si="41"/>
        <v>172.85</v>
      </c>
      <c r="AQ370" s="1">
        <v>178.1</v>
      </c>
    </row>
    <row r="371" spans="1:43">
      <c r="A371" s="1" t="s">
        <v>30</v>
      </c>
      <c r="B371" s="1">
        <v>2023</v>
      </c>
      <c r="C371" s="1" t="s">
        <v>37</v>
      </c>
      <c r="D371" s="1" t="str">
        <f t="shared" si="36"/>
        <v>2023 May</v>
      </c>
      <c r="E371" s="1">
        <v>173.2</v>
      </c>
      <c r="F371" s="1">
        <v>211.5</v>
      </c>
      <c r="G371" s="1">
        <v>171</v>
      </c>
      <c r="H371" s="1">
        <v>179.6</v>
      </c>
      <c r="I371" s="1">
        <v>173.3</v>
      </c>
      <c r="J371" s="1">
        <v>169</v>
      </c>
      <c r="K371" s="1">
        <v>148.69999999999999</v>
      </c>
      <c r="L371" s="1">
        <v>174.9</v>
      </c>
      <c r="M371" s="1">
        <v>121.9</v>
      </c>
      <c r="N371" s="1">
        <v>221</v>
      </c>
      <c r="O371" s="1">
        <v>178.7</v>
      </c>
      <c r="P371" s="1">
        <v>191.1</v>
      </c>
      <c r="Q371" s="1">
        <v>176.8</v>
      </c>
      <c r="R371" s="5">
        <f t="shared" si="37"/>
        <v>2290.7000000000007</v>
      </c>
      <c r="S371" s="5">
        <f>AVERAGE(CPI_Inflation_Clean[[#This Row],[Cereals and products]:[Food and beverages]])</f>
        <v>176.20769230769235</v>
      </c>
      <c r="T371" s="1">
        <v>191.2</v>
      </c>
      <c r="U371" s="1">
        <v>187.9</v>
      </c>
      <c r="V371" s="1">
        <v>190.8</v>
      </c>
      <c r="W371" s="5">
        <f t="shared" si="38"/>
        <v>569.90000000000009</v>
      </c>
      <c r="Y371" s="1">
        <v>182.5</v>
      </c>
      <c r="Z371" s="5">
        <f>SUM(CPI_Inflation_Clean[[#This Row],[Fuel and light]])</f>
        <v>182.5</v>
      </c>
      <c r="AA371" s="1">
        <f>IF(CPI_Inflation_Clean[[#This Row],[Housing]]="",X372,CPI_Inflation_Clean[[#This Row],[Housing]])</f>
        <v>175.6</v>
      </c>
      <c r="AB371" s="1">
        <v>179.8</v>
      </c>
      <c r="AC371" s="5">
        <f t="shared" si="39"/>
        <v>355.4</v>
      </c>
      <c r="AD371" s="5">
        <f>AVERAGE(CPI_Inflation_Clean[[#This Row],[Housing Clean]:[Household goods and services]])</f>
        <v>177.7</v>
      </c>
      <c r="AE371" s="1">
        <v>187.8</v>
      </c>
      <c r="AF371" s="5">
        <f>AVERAGE(CPI_Inflation_Clean[[#This Row],[Health]])</f>
        <v>187.8</v>
      </c>
      <c r="AG371" s="1">
        <v>169.7</v>
      </c>
      <c r="AH371" s="5">
        <f>SUM(CPI_Inflation_Clean[[#This Row],[Transport and communication]])</f>
        <v>169.7</v>
      </c>
      <c r="AI371" s="1">
        <v>180.3</v>
      </c>
      <c r="AJ371" s="5">
        <f>SUM(CPI_Inflation_Clean[[#This Row],[Education]])</f>
        <v>180.3</v>
      </c>
      <c r="AK371" s="1">
        <v>199.9</v>
      </c>
      <c r="AL371" s="1">
        <v>184.9</v>
      </c>
      <c r="AM371" s="5">
        <f t="shared" si="40"/>
        <v>384.8</v>
      </c>
      <c r="AN371" s="1">
        <v>173.8</v>
      </c>
      <c r="AO371" s="1">
        <v>179.5</v>
      </c>
      <c r="AP371" s="5">
        <f t="shared" si="41"/>
        <v>176.65</v>
      </c>
      <c r="AQ371" s="1">
        <v>179.8</v>
      </c>
    </row>
    <row r="372" spans="1:43">
      <c r="A372" s="1" t="s">
        <v>32</v>
      </c>
      <c r="B372" s="1">
        <v>2023</v>
      </c>
      <c r="C372" s="1" t="s">
        <v>37</v>
      </c>
      <c r="D372" s="1" t="str">
        <f t="shared" si="36"/>
        <v>2023 May</v>
      </c>
      <c r="E372" s="1">
        <v>174.7</v>
      </c>
      <c r="F372" s="1">
        <v>219.4</v>
      </c>
      <c r="G372" s="1">
        <v>176.7</v>
      </c>
      <c r="H372" s="1">
        <v>179.4</v>
      </c>
      <c r="I372" s="1">
        <v>164.4</v>
      </c>
      <c r="J372" s="1">
        <v>175.8</v>
      </c>
      <c r="K372" s="1">
        <v>185</v>
      </c>
      <c r="L372" s="1">
        <v>176.9</v>
      </c>
      <c r="M372" s="1">
        <v>124.2</v>
      </c>
      <c r="N372" s="1">
        <v>211.9</v>
      </c>
      <c r="O372" s="1">
        <v>165.9</v>
      </c>
      <c r="P372" s="1">
        <v>197.7</v>
      </c>
      <c r="Q372" s="1">
        <v>183.1</v>
      </c>
      <c r="R372" s="5">
        <f t="shared" si="37"/>
        <v>2335.1</v>
      </c>
      <c r="S372" s="5">
        <f>AVERAGE(CPI_Inflation_Clean[[#This Row],[Cereals and products]:[Food and beverages]])</f>
        <v>179.62307692307692</v>
      </c>
      <c r="T372" s="1">
        <v>181.3</v>
      </c>
      <c r="U372" s="1">
        <v>168.1</v>
      </c>
      <c r="V372" s="1">
        <v>179.3</v>
      </c>
      <c r="W372" s="5">
        <f t="shared" si="38"/>
        <v>528.70000000000005</v>
      </c>
      <c r="X372">
        <v>175.6</v>
      </c>
      <c r="Y372" s="1">
        <v>183.4</v>
      </c>
      <c r="Z372" s="5">
        <f>SUM(CPI_Inflation_Clean[[#This Row],[Fuel and light]])</f>
        <v>183.4</v>
      </c>
      <c r="AA372" s="1">
        <f>IF(CPI_Inflation_Clean[[#This Row],[Housing]]="",X373,CPI_Inflation_Clean[[#This Row],[Housing]])</f>
        <v>175.6</v>
      </c>
      <c r="AB372" s="1">
        <v>170.1</v>
      </c>
      <c r="AC372" s="5">
        <f t="shared" si="39"/>
        <v>345.7</v>
      </c>
      <c r="AD372" s="5">
        <f>AVERAGE(CPI_Inflation_Clean[[#This Row],[Housing Clean]:[Household goods and services]])</f>
        <v>172.85</v>
      </c>
      <c r="AE372" s="1">
        <v>182.2</v>
      </c>
      <c r="AF372" s="5">
        <f>AVERAGE(CPI_Inflation_Clean[[#This Row],[Health]])</f>
        <v>182.2</v>
      </c>
      <c r="AG372" s="1">
        <v>160.4</v>
      </c>
      <c r="AH372" s="5">
        <f>SUM(CPI_Inflation_Clean[[#This Row],[Transport and communication]])</f>
        <v>160.4</v>
      </c>
      <c r="AI372" s="1">
        <v>174.8</v>
      </c>
      <c r="AJ372" s="5">
        <f>SUM(CPI_Inflation_Clean[[#This Row],[Education]])</f>
        <v>174.8</v>
      </c>
      <c r="AK372" s="1">
        <v>204.2</v>
      </c>
      <c r="AL372" s="1">
        <v>185.6</v>
      </c>
      <c r="AM372" s="5">
        <f t="shared" si="40"/>
        <v>389.79999999999995</v>
      </c>
      <c r="AN372" s="1">
        <v>169.2</v>
      </c>
      <c r="AO372" s="1">
        <v>171.6</v>
      </c>
      <c r="AP372" s="5">
        <f t="shared" si="41"/>
        <v>170.39999999999998</v>
      </c>
      <c r="AQ372" s="1">
        <v>178.2</v>
      </c>
    </row>
    <row r="373" spans="1:43">
      <c r="A373" s="1" t="s">
        <v>33</v>
      </c>
      <c r="B373" s="1">
        <v>2023</v>
      </c>
      <c r="C373" s="1" t="s">
        <v>37</v>
      </c>
      <c r="D373" s="1" t="str">
        <f t="shared" si="36"/>
        <v>2023 May</v>
      </c>
      <c r="E373" s="1">
        <v>173.7</v>
      </c>
      <c r="F373" s="1">
        <v>214.3</v>
      </c>
      <c r="G373" s="1">
        <v>173.2</v>
      </c>
      <c r="H373" s="1">
        <v>179.5</v>
      </c>
      <c r="I373" s="1">
        <v>170</v>
      </c>
      <c r="J373" s="1">
        <v>172.2</v>
      </c>
      <c r="K373" s="1">
        <v>161</v>
      </c>
      <c r="L373" s="1">
        <v>175.6</v>
      </c>
      <c r="M373" s="1">
        <v>122.7</v>
      </c>
      <c r="N373" s="1">
        <v>218</v>
      </c>
      <c r="O373" s="1">
        <v>173.4</v>
      </c>
      <c r="P373" s="1">
        <v>194.2</v>
      </c>
      <c r="Q373" s="1">
        <v>179.1</v>
      </c>
      <c r="R373" s="5">
        <f t="shared" si="37"/>
        <v>2306.9</v>
      </c>
      <c r="S373" s="5">
        <f>AVERAGE(CPI_Inflation_Clean[[#This Row],[Cereals and products]:[Food and beverages]])</f>
        <v>177.45384615384617</v>
      </c>
      <c r="T373" s="1">
        <v>187.3</v>
      </c>
      <c r="U373" s="1">
        <v>179.7</v>
      </c>
      <c r="V373" s="1">
        <v>186.2</v>
      </c>
      <c r="W373" s="5">
        <f t="shared" si="38"/>
        <v>553.20000000000005</v>
      </c>
      <c r="X373">
        <v>175.6</v>
      </c>
      <c r="Y373" s="1">
        <v>182.8</v>
      </c>
      <c r="Z373" s="5">
        <f>SUM(CPI_Inflation_Clean[[#This Row],[Fuel and light]])</f>
        <v>182.8</v>
      </c>
      <c r="AA373" s="1">
        <f>IF(CPI_Inflation_Clean[[#This Row],[Housing]]="",AA374,CPI_Inflation_Clean[[#This Row],[Housing]])</f>
        <v>175.6</v>
      </c>
      <c r="AB373" s="1">
        <v>175.2</v>
      </c>
      <c r="AC373" s="5">
        <f t="shared" si="39"/>
        <v>350.79999999999995</v>
      </c>
      <c r="AD373" s="5">
        <f>AVERAGE(CPI_Inflation_Clean[[#This Row],[Housing Clean]:[Household goods and services]])</f>
        <v>175.39999999999998</v>
      </c>
      <c r="AE373" s="1">
        <v>185.7</v>
      </c>
      <c r="AF373" s="5">
        <f>AVERAGE(CPI_Inflation_Clean[[#This Row],[Health]])</f>
        <v>185.7</v>
      </c>
      <c r="AG373" s="1">
        <v>164.8</v>
      </c>
      <c r="AH373" s="5">
        <f>SUM(CPI_Inflation_Clean[[#This Row],[Transport and communication]])</f>
        <v>164.8</v>
      </c>
      <c r="AI373" s="1">
        <v>177.1</v>
      </c>
      <c r="AJ373" s="5">
        <f>SUM(CPI_Inflation_Clean[[#This Row],[Education]])</f>
        <v>177.1</v>
      </c>
      <c r="AK373" s="1">
        <v>201</v>
      </c>
      <c r="AL373" s="1">
        <v>185.2</v>
      </c>
      <c r="AM373" s="5">
        <f t="shared" si="40"/>
        <v>386.2</v>
      </c>
      <c r="AN373" s="1">
        <v>171.2</v>
      </c>
      <c r="AO373" s="1">
        <v>175.7</v>
      </c>
      <c r="AP373" s="5">
        <f t="shared" si="41"/>
        <v>173.45</v>
      </c>
      <c r="AQ373" s="1">
        <v>179.1</v>
      </c>
    </row>
    <row r="375" spans="1:43">
      <c r="R375" s="5"/>
      <c r="S375" s="5"/>
    </row>
    <row r="376" spans="1:43">
      <c r="R376" s="5"/>
      <c r="S376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7636-22C7-476A-AB2F-FEF4210C926A}">
  <dimension ref="O9:Q52"/>
  <sheetViews>
    <sheetView showGridLines="0" zoomScale="80" zoomScaleNormal="80" workbookViewId="0">
      <selection activeCell="F66" sqref="F66"/>
    </sheetView>
  </sheetViews>
  <sheetFormatPr defaultRowHeight="14.4"/>
  <cols>
    <col min="12" max="12" width="30.44140625" bestFit="1" customWidth="1"/>
    <col min="13" max="13" width="22.6640625" bestFit="1" customWidth="1"/>
    <col min="14" max="14" width="31.88671875" customWidth="1"/>
    <col min="15" max="15" width="22.6640625" bestFit="1" customWidth="1"/>
    <col min="16" max="16" width="29.77734375" customWidth="1"/>
    <col min="17" max="17" width="22.88671875" customWidth="1"/>
  </cols>
  <sheetData>
    <row r="9" spans="16:17">
      <c r="P9" s="42" t="s">
        <v>174</v>
      </c>
      <c r="Q9" s="43" t="s">
        <v>176</v>
      </c>
    </row>
    <row r="10" spans="16:17">
      <c r="P10" s="44" t="s">
        <v>3</v>
      </c>
      <c r="Q10" s="45">
        <v>0.36637908260747054</v>
      </c>
    </row>
    <row r="11" spans="16:17">
      <c r="P11" s="44" t="s">
        <v>4</v>
      </c>
      <c r="Q11" s="45">
        <v>0.82449515991334099</v>
      </c>
    </row>
    <row r="12" spans="16:17">
      <c r="P12" s="44" t="s">
        <v>5</v>
      </c>
      <c r="Q12" s="45">
        <v>-4.1327930853252166E-3</v>
      </c>
    </row>
    <row r="13" spans="16:17">
      <c r="P13" s="44" t="s">
        <v>6</v>
      </c>
      <c r="Q13" s="45">
        <v>0.4195581034643277</v>
      </c>
    </row>
    <row r="14" spans="16:17">
      <c r="P14" s="44" t="s">
        <v>7</v>
      </c>
      <c r="Q14" s="45">
        <v>0.90423955986178206</v>
      </c>
    </row>
    <row r="15" spans="16:17">
      <c r="P15" s="44" t="s">
        <v>8</v>
      </c>
      <c r="Q15" s="45">
        <v>0.53364769981672189</v>
      </c>
    </row>
    <row r="16" spans="16:17">
      <c r="P16" s="44" t="s">
        <v>9</v>
      </c>
      <c r="Q16" s="45">
        <v>0.50296468707712749</v>
      </c>
    </row>
    <row r="17" spans="16:17">
      <c r="P17" s="44" t="s">
        <v>10</v>
      </c>
      <c r="Q17" s="45">
        <v>0.28422333485085172</v>
      </c>
    </row>
    <row r="18" spans="16:17">
      <c r="P18" s="44" t="s">
        <v>11</v>
      </c>
      <c r="Q18" s="45">
        <v>0.7498641025922963</v>
      </c>
    </row>
    <row r="19" spans="16:17">
      <c r="P19" s="44" t="s">
        <v>12</v>
      </c>
      <c r="Q19" s="45">
        <v>0.43351192657993798</v>
      </c>
    </row>
    <row r="20" spans="16:17">
      <c r="P20" s="44" t="s">
        <v>13</v>
      </c>
      <c r="Q20" s="45">
        <v>0.57674269121144139</v>
      </c>
    </row>
    <row r="21" spans="16:17">
      <c r="P21" s="44" t="s">
        <v>14</v>
      </c>
      <c r="Q21" s="45">
        <v>0.53255829800986232</v>
      </c>
    </row>
    <row r="22" spans="16:17">
      <c r="P22" s="44" t="s">
        <v>15</v>
      </c>
      <c r="Q22" s="45">
        <v>0.66483877925876234</v>
      </c>
    </row>
    <row r="23" spans="16:17">
      <c r="P23" s="46" t="s">
        <v>17</v>
      </c>
      <c r="Q23" s="45">
        <v>0.57277588670658219</v>
      </c>
    </row>
    <row r="24" spans="16:17">
      <c r="P24" s="46" t="s">
        <v>18</v>
      </c>
      <c r="Q24" s="45">
        <v>0.60786276184636068</v>
      </c>
    </row>
    <row r="25" spans="16:17">
      <c r="P25" s="46" t="s">
        <v>19</v>
      </c>
      <c r="Q25" s="45">
        <v>0.57862107268248053</v>
      </c>
    </row>
    <row r="26" spans="16:17">
      <c r="P26" s="46" t="s">
        <v>21</v>
      </c>
      <c r="Q26" s="45">
        <v>0.63717346714058432</v>
      </c>
    </row>
    <row r="27" spans="16:17">
      <c r="P27" s="46" t="s">
        <v>173</v>
      </c>
      <c r="Q27" s="45">
        <v>0.47577815342138191</v>
      </c>
    </row>
    <row r="28" spans="16:17">
      <c r="P28" s="46" t="s">
        <v>22</v>
      </c>
      <c r="Q28" s="45">
        <v>0.55491346447572676</v>
      </c>
    </row>
    <row r="29" spans="16:17">
      <c r="P29" s="46" t="s">
        <v>23</v>
      </c>
      <c r="Q29" s="45">
        <v>0.49495937395032263</v>
      </c>
    </row>
    <row r="30" spans="16:17">
      <c r="P30" s="46" t="s">
        <v>24</v>
      </c>
      <c r="Q30" s="45">
        <v>0.69423698872153516</v>
      </c>
    </row>
    <row r="31" spans="16:17">
      <c r="P31" s="46" t="s">
        <v>26</v>
      </c>
      <c r="Q31" s="45">
        <v>0.52353047699913702</v>
      </c>
    </row>
    <row r="32" spans="16:17">
      <c r="P32" s="46" t="s">
        <v>16</v>
      </c>
      <c r="Q32" s="45">
        <v>0.39754056045018205</v>
      </c>
    </row>
    <row r="33" spans="16:17">
      <c r="P33" s="46" t="s">
        <v>27</v>
      </c>
      <c r="Q33" s="45">
        <v>0.41343447838814212</v>
      </c>
    </row>
    <row r="34" spans="16:17">
      <c r="P34" s="46" t="s">
        <v>25</v>
      </c>
      <c r="Q34" s="45">
        <v>0.62367821609628149</v>
      </c>
    </row>
    <row r="35" spans="16:17">
      <c r="P35" s="46" t="s">
        <v>28</v>
      </c>
      <c r="Q35" s="45">
        <v>0.55690583398202798</v>
      </c>
    </row>
    <row r="52" spans="15:16">
      <c r="O52" s="12"/>
      <c r="P52" s="12"/>
    </row>
  </sheetData>
  <conditionalFormatting sqref="P10:Q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D9C9-8257-4D22-8BDA-57A9D1D0653B}">
  <dimension ref="A1:O222"/>
  <sheetViews>
    <sheetView tabSelected="1" topLeftCell="A52" zoomScale="80" zoomScaleNormal="80" workbookViewId="0">
      <selection activeCell="G154" sqref="G154"/>
    </sheetView>
  </sheetViews>
  <sheetFormatPr defaultRowHeight="14.4"/>
  <cols>
    <col min="1" max="1" width="42.44140625" bestFit="1" customWidth="1"/>
    <col min="2" max="2" width="23.33203125" bestFit="1" customWidth="1"/>
    <col min="3" max="3" width="21.5546875" bestFit="1" customWidth="1"/>
    <col min="4" max="4" width="26.21875" bestFit="1" customWidth="1"/>
    <col min="5" max="5" width="33" bestFit="1" customWidth="1"/>
    <col min="6" max="6" width="18" bestFit="1" customWidth="1"/>
    <col min="7" max="7" width="32.33203125" bestFit="1" customWidth="1"/>
    <col min="8" max="8" width="23.5546875" bestFit="1" customWidth="1"/>
    <col min="9" max="9" width="26.21875" bestFit="1" customWidth="1"/>
    <col min="10" max="11" width="13" bestFit="1" customWidth="1"/>
    <col min="12" max="12" width="10.88671875" bestFit="1" customWidth="1"/>
    <col min="13" max="13" width="9.44140625" bestFit="1" customWidth="1"/>
    <col min="14" max="14" width="9.21875" bestFit="1" customWidth="1"/>
    <col min="15" max="15" width="11" bestFit="1" customWidth="1"/>
    <col min="16" max="23" width="12" bestFit="1" customWidth="1"/>
    <col min="24" max="24" width="11" bestFit="1" customWidth="1"/>
    <col min="25" max="28" width="12" bestFit="1" customWidth="1"/>
    <col min="29" max="30" width="11" bestFit="1" customWidth="1"/>
    <col min="31" max="37" width="12" bestFit="1" customWidth="1"/>
    <col min="38" max="38" width="11" bestFit="1" customWidth="1"/>
    <col min="39" max="39" width="14" bestFit="1" customWidth="1"/>
    <col min="40" max="40" width="17.44140625" bestFit="1" customWidth="1"/>
    <col min="41" max="41" width="14" bestFit="1" customWidth="1"/>
    <col min="42" max="42" width="21.5546875" bestFit="1" customWidth="1"/>
    <col min="43" max="43" width="14" bestFit="1" customWidth="1"/>
    <col min="44" max="44" width="21.5546875" bestFit="1" customWidth="1"/>
    <col min="45" max="45" width="13" bestFit="1" customWidth="1"/>
    <col min="46" max="46" width="15.33203125" bestFit="1" customWidth="1"/>
    <col min="47" max="47" width="14" bestFit="1" customWidth="1"/>
    <col min="48" max="48" width="21.5546875" bestFit="1" customWidth="1"/>
    <col min="49" max="49" width="14" bestFit="1" customWidth="1"/>
    <col min="50" max="50" width="21.5546875" bestFit="1" customWidth="1"/>
    <col min="51" max="51" width="14" bestFit="1" customWidth="1"/>
    <col min="52" max="52" width="21.5546875" bestFit="1" customWidth="1"/>
    <col min="53" max="53" width="14" bestFit="1" customWidth="1"/>
    <col min="54" max="54" width="21.5546875" bestFit="1" customWidth="1"/>
    <col min="55" max="55" width="13" bestFit="1" customWidth="1"/>
    <col min="56" max="56" width="15.33203125" bestFit="1" customWidth="1"/>
    <col min="57" max="57" width="13" bestFit="1" customWidth="1"/>
    <col min="58" max="58" width="15.33203125" bestFit="1" customWidth="1"/>
    <col min="59" max="59" width="14" bestFit="1" customWidth="1"/>
    <col min="60" max="60" width="21.5546875" bestFit="1" customWidth="1"/>
    <col min="61" max="61" width="14" bestFit="1" customWidth="1"/>
    <col min="62" max="62" width="21.5546875" bestFit="1" customWidth="1"/>
    <col min="63" max="63" width="14" bestFit="1" customWidth="1"/>
    <col min="64" max="64" width="21.5546875" bestFit="1" customWidth="1"/>
    <col min="65" max="65" width="14" bestFit="1" customWidth="1"/>
    <col min="66" max="66" width="18.44140625" bestFit="1" customWidth="1"/>
    <col min="67" max="67" width="14" bestFit="1" customWidth="1"/>
    <col min="68" max="68" width="21.5546875" bestFit="1" customWidth="1"/>
    <col min="69" max="69" width="14" bestFit="1" customWidth="1"/>
    <col min="70" max="70" width="21.5546875" bestFit="1" customWidth="1"/>
    <col min="71" max="71" width="14" bestFit="1" customWidth="1"/>
    <col min="72" max="72" width="17.44140625" bestFit="1" customWidth="1"/>
    <col min="73" max="73" width="11" bestFit="1" customWidth="1"/>
    <col min="74" max="78" width="32.33203125" bestFit="1" customWidth="1"/>
    <col min="79" max="79" width="24" bestFit="1" customWidth="1"/>
    <col min="80" max="80" width="17.77734375" bestFit="1" customWidth="1"/>
    <col min="81" max="81" width="8.6640625" bestFit="1" customWidth="1"/>
    <col min="82" max="82" width="21.5546875" bestFit="1" customWidth="1"/>
    <col min="83" max="83" width="16.33203125" bestFit="1" customWidth="1"/>
    <col min="84" max="84" width="10.5546875" bestFit="1" customWidth="1"/>
    <col min="85" max="85" width="15.5546875" bestFit="1" customWidth="1"/>
    <col min="86" max="86" width="23.21875" bestFit="1" customWidth="1"/>
    <col min="87" max="87" width="27.21875" bestFit="1" customWidth="1"/>
    <col min="88" max="88" width="11.109375" bestFit="1" customWidth="1"/>
    <col min="89" max="89" width="27.44140625" bestFit="1" customWidth="1"/>
    <col min="90" max="90" width="37.33203125" bestFit="1" customWidth="1"/>
    <col min="91" max="91" width="23.33203125" bestFit="1" customWidth="1"/>
    <col min="92" max="92" width="13" bestFit="1" customWidth="1"/>
    <col min="93" max="93" width="14" bestFit="1" customWidth="1"/>
    <col min="94" max="94" width="25.44140625" bestFit="1" customWidth="1"/>
    <col min="95" max="95" width="17.6640625" bestFit="1" customWidth="1"/>
    <col min="96" max="96" width="13.21875" bestFit="1" customWidth="1"/>
    <col min="97" max="97" width="32.21875" bestFit="1" customWidth="1"/>
    <col min="98" max="98" width="11.33203125" bestFit="1" customWidth="1"/>
    <col min="99" max="99" width="31.88671875" bestFit="1" customWidth="1"/>
    <col min="100" max="100" width="14.33203125" bestFit="1" customWidth="1"/>
    <col min="101" max="101" width="30.6640625" bestFit="1" customWidth="1"/>
    <col min="102" max="102" width="27.77734375" bestFit="1" customWidth="1"/>
    <col min="103" max="103" width="30" bestFit="1" customWidth="1"/>
    <col min="104" max="104" width="18.44140625" bestFit="1" customWidth="1"/>
    <col min="105" max="312" width="31.6640625" bestFit="1" customWidth="1"/>
    <col min="313" max="313" width="23.77734375" bestFit="1" customWidth="1"/>
    <col min="314" max="314" width="17.6640625" bestFit="1" customWidth="1"/>
    <col min="315" max="315" width="8.77734375" bestFit="1" customWidth="1"/>
    <col min="316" max="316" width="21.33203125" bestFit="1" customWidth="1"/>
    <col min="317" max="317" width="16.109375" bestFit="1" customWidth="1"/>
    <col min="318" max="318" width="10.33203125" bestFit="1" customWidth="1"/>
    <col min="319" max="319" width="15.109375" bestFit="1" customWidth="1"/>
    <col min="320" max="320" width="23" bestFit="1" customWidth="1"/>
    <col min="321" max="321" width="27.109375" bestFit="1" customWidth="1"/>
    <col min="322" max="322" width="11" bestFit="1" customWidth="1"/>
    <col min="323" max="323" width="27" bestFit="1" customWidth="1"/>
    <col min="324" max="324" width="36.44140625" bestFit="1" customWidth="1"/>
    <col min="325" max="325" width="23.109375" bestFit="1" customWidth="1"/>
    <col min="326" max="326" width="12.77734375" bestFit="1" customWidth="1"/>
    <col min="327" max="327" width="13.77734375" bestFit="1" customWidth="1"/>
    <col min="328" max="328" width="25" bestFit="1" customWidth="1"/>
    <col min="329" max="329" width="17.21875" bestFit="1" customWidth="1"/>
    <col min="330" max="330" width="13" bestFit="1" customWidth="1"/>
    <col min="331" max="331" width="31.77734375" bestFit="1" customWidth="1"/>
    <col min="332" max="332" width="11.21875" bestFit="1" customWidth="1"/>
    <col min="333" max="333" width="32" bestFit="1" customWidth="1"/>
    <col min="334" max="334" width="14.33203125" bestFit="1" customWidth="1"/>
    <col min="335" max="335" width="30.77734375" bestFit="1" customWidth="1"/>
    <col min="336" max="336" width="27.33203125" bestFit="1" customWidth="1"/>
    <col min="337" max="337" width="29.5546875" bestFit="1" customWidth="1"/>
    <col min="338" max="338" width="18" bestFit="1" customWidth="1"/>
    <col min="339" max="341" width="8.109375" bestFit="1" customWidth="1"/>
    <col min="342" max="342" width="10.77734375" bestFit="1" customWidth="1"/>
    <col min="343" max="346" width="8.109375" bestFit="1" customWidth="1"/>
    <col min="347" max="347" width="10.77734375" bestFit="1" customWidth="1"/>
    <col min="348" max="349" width="8.109375" bestFit="1" customWidth="1"/>
    <col min="350" max="350" width="10.77734375" bestFit="1" customWidth="1"/>
    <col min="351" max="353" width="8.109375" bestFit="1" customWidth="1"/>
    <col min="354" max="354" width="10.77734375" bestFit="1" customWidth="1"/>
    <col min="355" max="356" width="8.109375" bestFit="1" customWidth="1"/>
    <col min="357" max="357" width="10.77734375" bestFit="1" customWidth="1"/>
    <col min="358" max="358" width="8.109375" bestFit="1" customWidth="1"/>
    <col min="359" max="359" width="10.77734375" bestFit="1" customWidth="1"/>
    <col min="360" max="362" width="8.109375" bestFit="1" customWidth="1"/>
    <col min="363" max="363" width="10.77734375" bestFit="1" customWidth="1"/>
    <col min="364" max="365" width="8.109375" bestFit="1" customWidth="1"/>
    <col min="366" max="366" width="10.77734375" bestFit="1" customWidth="1"/>
    <col min="367" max="367" width="8.109375" bestFit="1" customWidth="1"/>
    <col min="368" max="368" width="10.77734375" bestFit="1" customWidth="1"/>
    <col min="369" max="369" width="8.109375" bestFit="1" customWidth="1"/>
    <col min="370" max="370" width="10.77734375" bestFit="1" customWidth="1"/>
    <col min="371" max="371" width="8.109375" bestFit="1" customWidth="1"/>
    <col min="372" max="372" width="10.77734375" bestFit="1" customWidth="1"/>
    <col min="373" max="374" width="8.109375" bestFit="1" customWidth="1"/>
    <col min="375" max="375" width="10.77734375" bestFit="1" customWidth="1"/>
    <col min="376" max="377" width="8.109375" bestFit="1" customWidth="1"/>
    <col min="378" max="378" width="10.77734375" bestFit="1" customWidth="1"/>
    <col min="379" max="380" width="8.109375" bestFit="1" customWidth="1"/>
    <col min="381" max="381" width="10.77734375" bestFit="1" customWidth="1"/>
    <col min="382" max="382" width="8.109375" bestFit="1" customWidth="1"/>
    <col min="383" max="383" width="10.77734375" bestFit="1" customWidth="1"/>
    <col min="384" max="385" width="8.109375" bestFit="1" customWidth="1"/>
    <col min="386" max="386" width="10.77734375" bestFit="1" customWidth="1"/>
    <col min="387" max="387" width="8.109375" bestFit="1" customWidth="1"/>
    <col min="388" max="388" width="10.77734375" bestFit="1" customWidth="1"/>
    <col min="389" max="389" width="8.109375" bestFit="1" customWidth="1"/>
    <col min="390" max="390" width="10.77734375" bestFit="1" customWidth="1"/>
    <col min="391" max="391" width="8.109375" bestFit="1" customWidth="1"/>
    <col min="392" max="392" width="10.77734375" bestFit="1" customWidth="1"/>
    <col min="393" max="393" width="6.6640625" bestFit="1" customWidth="1"/>
    <col min="394" max="394" width="9.109375" bestFit="1" customWidth="1"/>
    <col min="395" max="395" width="8.109375" bestFit="1" customWidth="1"/>
    <col min="396" max="396" width="10.77734375" bestFit="1" customWidth="1"/>
    <col min="397" max="398" width="8.109375" bestFit="1" customWidth="1"/>
    <col min="399" max="399" width="10.77734375" bestFit="1" customWidth="1"/>
    <col min="400" max="400" width="8.109375" bestFit="1" customWidth="1"/>
    <col min="401" max="401" width="10.77734375" bestFit="1" customWidth="1"/>
    <col min="402" max="403" width="8.109375" bestFit="1" customWidth="1"/>
    <col min="404" max="404" width="10.77734375" bestFit="1" customWidth="1"/>
    <col min="405" max="406" width="8.109375" bestFit="1" customWidth="1"/>
    <col min="407" max="407" width="10.77734375" bestFit="1" customWidth="1"/>
    <col min="408" max="409" width="8.109375" bestFit="1" customWidth="1"/>
    <col min="410" max="410" width="10.77734375" bestFit="1" customWidth="1"/>
    <col min="411" max="411" width="8.109375" bestFit="1" customWidth="1"/>
    <col min="412" max="412" width="10.77734375" bestFit="1" customWidth="1"/>
    <col min="413" max="414" width="8.109375" bestFit="1" customWidth="1"/>
    <col min="415" max="415" width="10.77734375" bestFit="1" customWidth="1"/>
    <col min="416" max="416" width="8.109375" bestFit="1" customWidth="1"/>
    <col min="417" max="417" width="10.77734375" bestFit="1" customWidth="1"/>
    <col min="418" max="419" width="8.109375" bestFit="1" customWidth="1"/>
    <col min="420" max="420" width="10.77734375" bestFit="1" customWidth="1"/>
    <col min="421" max="421" width="8.109375" bestFit="1" customWidth="1"/>
    <col min="422" max="422" width="10.77734375" bestFit="1" customWidth="1"/>
    <col min="423" max="425" width="8.109375" bestFit="1" customWidth="1"/>
    <col min="426" max="426" width="10.77734375" bestFit="1" customWidth="1"/>
    <col min="427" max="427" width="8.109375" bestFit="1" customWidth="1"/>
    <col min="428" max="428" width="10.77734375" bestFit="1" customWidth="1"/>
    <col min="429" max="429" width="8.109375" bestFit="1" customWidth="1"/>
    <col min="430" max="430" width="10.77734375" bestFit="1" customWidth="1"/>
    <col min="431" max="431" width="8.109375" bestFit="1" customWidth="1"/>
    <col min="432" max="432" width="10.77734375" bestFit="1" customWidth="1"/>
    <col min="433" max="435" width="8.109375" bestFit="1" customWidth="1"/>
    <col min="436" max="436" width="10.77734375" bestFit="1" customWidth="1"/>
    <col min="437" max="439" width="8.109375" bestFit="1" customWidth="1"/>
    <col min="440" max="440" width="10.77734375" bestFit="1" customWidth="1"/>
    <col min="441" max="442" width="8.109375" bestFit="1" customWidth="1"/>
    <col min="443" max="443" width="10.77734375" bestFit="1" customWidth="1"/>
    <col min="444" max="445" width="8.109375" bestFit="1" customWidth="1"/>
    <col min="446" max="446" width="10.77734375" bestFit="1" customWidth="1"/>
    <col min="447" max="448" width="6.6640625" bestFit="1" customWidth="1"/>
    <col min="449" max="449" width="9.109375" bestFit="1" customWidth="1"/>
    <col min="450" max="450" width="8.109375" bestFit="1" customWidth="1"/>
    <col min="451" max="451" width="10.77734375" bestFit="1" customWidth="1"/>
    <col min="452" max="452" width="8.109375" bestFit="1" customWidth="1"/>
    <col min="453" max="453" width="10.77734375" bestFit="1" customWidth="1"/>
    <col min="454" max="454" width="8.109375" bestFit="1" customWidth="1"/>
    <col min="455" max="455" width="10.77734375" bestFit="1" customWidth="1"/>
    <col min="456" max="456" width="8.109375" bestFit="1" customWidth="1"/>
    <col min="457" max="457" width="10.77734375" bestFit="1" customWidth="1"/>
    <col min="458" max="458" width="8.109375" bestFit="1" customWidth="1"/>
    <col min="459" max="459" width="10.77734375" bestFit="1" customWidth="1"/>
    <col min="460" max="460" width="8.109375" bestFit="1" customWidth="1"/>
    <col min="461" max="461" width="10.77734375" bestFit="1" customWidth="1"/>
    <col min="462" max="462" width="8.109375" bestFit="1" customWidth="1"/>
    <col min="463" max="463" width="10.77734375" bestFit="1" customWidth="1"/>
    <col min="464" max="464" width="8.109375" bestFit="1" customWidth="1"/>
    <col min="465" max="465" width="10.77734375" bestFit="1" customWidth="1"/>
    <col min="466" max="467" width="8.109375" bestFit="1" customWidth="1"/>
    <col min="468" max="468" width="10.77734375" bestFit="1" customWidth="1"/>
    <col min="469" max="469" width="8.109375" bestFit="1" customWidth="1"/>
    <col min="470" max="470" width="10.77734375" bestFit="1" customWidth="1"/>
    <col min="471" max="472" width="8.109375" bestFit="1" customWidth="1"/>
    <col min="473" max="473" width="10.77734375" bestFit="1" customWidth="1"/>
    <col min="474" max="475" width="8.109375" bestFit="1" customWidth="1"/>
    <col min="476" max="476" width="10.77734375" bestFit="1" customWidth="1"/>
    <col min="477" max="479" width="8.109375" bestFit="1" customWidth="1"/>
    <col min="480" max="480" width="10.77734375" bestFit="1" customWidth="1"/>
    <col min="481" max="481" width="6.6640625" bestFit="1" customWidth="1"/>
    <col min="482" max="482" width="9.109375" bestFit="1" customWidth="1"/>
    <col min="483" max="484" width="8.109375" bestFit="1" customWidth="1"/>
    <col min="485" max="485" width="10.77734375" bestFit="1" customWidth="1"/>
    <col min="486" max="486" width="8.109375" bestFit="1" customWidth="1"/>
    <col min="487" max="487" width="10.77734375" bestFit="1" customWidth="1"/>
    <col min="488" max="488" width="8.109375" bestFit="1" customWidth="1"/>
    <col min="489" max="489" width="10.77734375" bestFit="1" customWidth="1"/>
    <col min="490" max="491" width="8.109375" bestFit="1" customWidth="1"/>
    <col min="492" max="492" width="10.77734375" bestFit="1" customWidth="1"/>
    <col min="493" max="494" width="8.109375" bestFit="1" customWidth="1"/>
    <col min="495" max="495" width="10.77734375" bestFit="1" customWidth="1"/>
    <col min="496" max="496" width="8.109375" bestFit="1" customWidth="1"/>
    <col min="497" max="497" width="10.77734375" bestFit="1" customWidth="1"/>
    <col min="498" max="498" width="6.6640625" bestFit="1" customWidth="1"/>
    <col min="499" max="499" width="9.109375" bestFit="1" customWidth="1"/>
    <col min="500" max="500" width="8.109375" bestFit="1" customWidth="1"/>
    <col min="501" max="501" width="10.77734375" bestFit="1" customWidth="1"/>
    <col min="502" max="502" width="8.109375" bestFit="1" customWidth="1"/>
    <col min="503" max="503" width="10.77734375" bestFit="1" customWidth="1"/>
    <col min="504" max="504" width="14.77734375" bestFit="1" customWidth="1"/>
    <col min="505" max="505" width="23.33203125" bestFit="1" customWidth="1"/>
    <col min="506" max="506" width="14.77734375" bestFit="1" customWidth="1"/>
    <col min="507" max="507" width="23.33203125" bestFit="1" customWidth="1"/>
    <col min="508" max="508" width="8.109375" bestFit="1" customWidth="1"/>
    <col min="509" max="509" width="10.77734375" bestFit="1" customWidth="1"/>
    <col min="510" max="510" width="8.109375" bestFit="1" customWidth="1"/>
    <col min="511" max="511" width="10.77734375" bestFit="1" customWidth="1"/>
    <col min="512" max="512" width="8.109375" bestFit="1" customWidth="1"/>
    <col min="513" max="513" width="10.77734375" bestFit="1" customWidth="1"/>
    <col min="514" max="514" width="8.109375" bestFit="1" customWidth="1"/>
    <col min="515" max="515" width="10.77734375" bestFit="1" customWidth="1"/>
    <col min="516" max="516" width="14.77734375" bestFit="1" customWidth="1"/>
    <col min="517" max="517" width="23.33203125" bestFit="1" customWidth="1"/>
    <col min="518" max="518" width="6.6640625" bestFit="1" customWidth="1"/>
    <col min="519" max="519" width="9.109375" bestFit="1" customWidth="1"/>
    <col min="520" max="520" width="8.109375" bestFit="1" customWidth="1"/>
    <col min="521" max="521" width="10.77734375" bestFit="1" customWidth="1"/>
    <col min="522" max="522" width="8.109375" bestFit="1" customWidth="1"/>
    <col min="523" max="523" width="10.77734375" bestFit="1" customWidth="1"/>
    <col min="524" max="524" width="8.109375" bestFit="1" customWidth="1"/>
    <col min="525" max="525" width="10.77734375" bestFit="1" customWidth="1"/>
    <col min="526" max="526" width="6.6640625" bestFit="1" customWidth="1"/>
    <col min="527" max="527" width="9.109375" bestFit="1" customWidth="1"/>
    <col min="528" max="528" width="8.109375" bestFit="1" customWidth="1"/>
    <col min="529" max="529" width="10.77734375" bestFit="1" customWidth="1"/>
    <col min="530" max="530" width="8.109375" bestFit="1" customWidth="1"/>
    <col min="531" max="531" width="10.77734375" bestFit="1" customWidth="1"/>
    <col min="532" max="533" width="8.109375" bestFit="1" customWidth="1"/>
    <col min="534" max="534" width="10.77734375" bestFit="1" customWidth="1"/>
    <col min="535" max="536" width="8.109375" bestFit="1" customWidth="1"/>
    <col min="537" max="537" width="10.77734375" bestFit="1" customWidth="1"/>
    <col min="538" max="538" width="8.109375" bestFit="1" customWidth="1"/>
    <col min="539" max="539" width="10.77734375" bestFit="1" customWidth="1"/>
    <col min="540" max="540" width="8.109375" bestFit="1" customWidth="1"/>
    <col min="541" max="541" width="10.77734375" bestFit="1" customWidth="1"/>
    <col min="542" max="542" width="8.109375" bestFit="1" customWidth="1"/>
    <col min="543" max="543" width="10.77734375" bestFit="1" customWidth="1"/>
    <col min="544" max="545" width="8.109375" bestFit="1" customWidth="1"/>
    <col min="546" max="546" width="10.77734375" bestFit="1" customWidth="1"/>
    <col min="547" max="547" width="8.109375" bestFit="1" customWidth="1"/>
    <col min="548" max="548" width="10.77734375" bestFit="1" customWidth="1"/>
    <col min="549" max="549" width="8.109375" bestFit="1" customWidth="1"/>
    <col min="550" max="550" width="10.77734375" bestFit="1" customWidth="1"/>
    <col min="551" max="551" width="8.109375" bestFit="1" customWidth="1"/>
    <col min="552" max="552" width="10.77734375" bestFit="1" customWidth="1"/>
    <col min="553" max="553" width="6.6640625" bestFit="1" customWidth="1"/>
    <col min="554" max="554" width="9.109375" bestFit="1" customWidth="1"/>
    <col min="555" max="555" width="8.109375" bestFit="1" customWidth="1"/>
    <col min="556" max="556" width="10.77734375" bestFit="1" customWidth="1"/>
    <col min="557" max="557" width="8.109375" bestFit="1" customWidth="1"/>
    <col min="558" max="558" width="10.77734375" bestFit="1" customWidth="1"/>
    <col min="559" max="559" width="8.109375" bestFit="1" customWidth="1"/>
    <col min="560" max="560" width="10.77734375" bestFit="1" customWidth="1"/>
    <col min="561" max="561" width="8.109375" bestFit="1" customWidth="1"/>
    <col min="562" max="562" width="10.77734375" bestFit="1" customWidth="1"/>
    <col min="563" max="563" width="8.109375" bestFit="1" customWidth="1"/>
    <col min="564" max="564" width="10.77734375" bestFit="1" customWidth="1"/>
    <col min="565" max="565" width="8.109375" bestFit="1" customWidth="1"/>
    <col min="566" max="566" width="10.77734375" bestFit="1" customWidth="1"/>
    <col min="567" max="567" width="8.109375" bestFit="1" customWidth="1"/>
    <col min="568" max="568" width="10.77734375" bestFit="1" customWidth="1"/>
    <col min="569" max="569" width="8.109375" bestFit="1" customWidth="1"/>
    <col min="570" max="570" width="10.77734375" bestFit="1" customWidth="1"/>
    <col min="571" max="571" width="8.109375" bestFit="1" customWidth="1"/>
    <col min="572" max="572" width="10.77734375" bestFit="1" customWidth="1"/>
    <col min="573" max="573" width="8.109375" bestFit="1" customWidth="1"/>
    <col min="574" max="574" width="10.77734375" bestFit="1" customWidth="1"/>
    <col min="575" max="575" width="8.109375" bestFit="1" customWidth="1"/>
    <col min="576" max="576" width="10.77734375" bestFit="1" customWidth="1"/>
    <col min="577" max="577" width="8.109375" bestFit="1" customWidth="1"/>
    <col min="578" max="578" width="10.77734375" bestFit="1" customWidth="1"/>
    <col min="579" max="579" width="8.109375" bestFit="1" customWidth="1"/>
    <col min="580" max="580" width="10.77734375" bestFit="1" customWidth="1"/>
    <col min="581" max="581" width="8.109375" bestFit="1" customWidth="1"/>
    <col min="582" max="582" width="10.77734375" bestFit="1" customWidth="1"/>
    <col min="583" max="583" width="8.109375" bestFit="1" customWidth="1"/>
    <col min="584" max="584" width="10.77734375" bestFit="1" customWidth="1"/>
    <col min="585" max="585" width="8.109375" bestFit="1" customWidth="1"/>
    <col min="586" max="586" width="10.77734375" bestFit="1" customWidth="1"/>
    <col min="587" max="587" width="8.109375" bestFit="1" customWidth="1"/>
    <col min="588" max="588" width="10.77734375" bestFit="1" customWidth="1"/>
    <col min="589" max="589" width="8.109375" bestFit="1" customWidth="1"/>
    <col min="590" max="590" width="10.77734375" bestFit="1" customWidth="1"/>
    <col min="591" max="591" width="8.109375" bestFit="1" customWidth="1"/>
    <col min="592" max="592" width="10.77734375" bestFit="1" customWidth="1"/>
    <col min="593" max="593" width="8.109375" bestFit="1" customWidth="1"/>
    <col min="594" max="594" width="10.77734375" bestFit="1" customWidth="1"/>
    <col min="595" max="595" width="8.109375" bestFit="1" customWidth="1"/>
    <col min="596" max="596" width="10.77734375" bestFit="1" customWidth="1"/>
    <col min="597" max="597" width="8.109375" bestFit="1" customWidth="1"/>
    <col min="598" max="598" width="10.77734375" bestFit="1" customWidth="1"/>
    <col min="599" max="600" width="8.109375" bestFit="1" customWidth="1"/>
    <col min="601" max="601" width="10.77734375" bestFit="1" customWidth="1"/>
    <col min="602" max="602" width="8.109375" bestFit="1" customWidth="1"/>
    <col min="603" max="603" width="10.77734375" bestFit="1" customWidth="1"/>
    <col min="604" max="605" width="8.109375" bestFit="1" customWidth="1"/>
    <col min="606" max="606" width="10.77734375" bestFit="1" customWidth="1"/>
    <col min="607" max="607" width="6.6640625" bestFit="1" customWidth="1"/>
    <col min="608" max="608" width="9.109375" bestFit="1" customWidth="1"/>
    <col min="609" max="609" width="8.109375" bestFit="1" customWidth="1"/>
    <col min="610" max="610" width="10.77734375" bestFit="1" customWidth="1"/>
    <col min="611" max="611" width="8.109375" bestFit="1" customWidth="1"/>
    <col min="612" max="612" width="10.77734375" bestFit="1" customWidth="1"/>
    <col min="613" max="613" width="8.109375" bestFit="1" customWidth="1"/>
    <col min="614" max="614" width="10.77734375" bestFit="1" customWidth="1"/>
    <col min="615" max="616" width="8.109375" bestFit="1" customWidth="1"/>
    <col min="617" max="617" width="10.77734375" bestFit="1" customWidth="1"/>
    <col min="618" max="618" width="8.109375" bestFit="1" customWidth="1"/>
    <col min="619" max="619" width="10.77734375" bestFit="1" customWidth="1"/>
    <col min="620" max="620" width="11.109375" bestFit="1" customWidth="1"/>
  </cols>
  <sheetData>
    <row r="1" spans="1:6" ht="18">
      <c r="A1" s="47" t="s">
        <v>64</v>
      </c>
      <c r="B1" s="48"/>
      <c r="C1" s="48"/>
    </row>
    <row r="3" spans="1:6">
      <c r="A3" s="2" t="s">
        <v>0</v>
      </c>
      <c r="B3" t="s" vm="1">
        <v>58</v>
      </c>
    </row>
    <row r="4" spans="1:6">
      <c r="A4" s="2" t="s">
        <v>1</v>
      </c>
      <c r="B4" t="s" vm="2">
        <v>61</v>
      </c>
    </row>
    <row r="5" spans="1:6">
      <c r="A5" s="2" t="s">
        <v>2</v>
      </c>
      <c r="B5" t="s" vm="3">
        <v>37</v>
      </c>
    </row>
    <row r="7" spans="1:6">
      <c r="A7" s="8" t="s">
        <v>66</v>
      </c>
      <c r="C7" s="9" t="s">
        <v>60</v>
      </c>
      <c r="E7" s="16" t="s">
        <v>66</v>
      </c>
      <c r="F7" s="9" t="s">
        <v>60</v>
      </c>
    </row>
    <row r="8" spans="1:6">
      <c r="A8" s="3" t="s">
        <v>49</v>
      </c>
      <c r="B8" s="6">
        <v>2310.9</v>
      </c>
      <c r="C8" s="28">
        <f>B8/$B$17</f>
        <v>0.51547303928858224</v>
      </c>
      <c r="E8" s="3" t="s">
        <v>177</v>
      </c>
      <c r="F8" s="28">
        <v>0.51547303928858224</v>
      </c>
    </row>
    <row r="9" spans="1:6">
      <c r="A9" s="3" t="s">
        <v>50</v>
      </c>
      <c r="B9" s="6">
        <v>550.6</v>
      </c>
      <c r="C9" s="28">
        <f t="shared" ref="C9:C17" si="0">B9/$B$17</f>
        <v>0.12281771406477709</v>
      </c>
      <c r="E9" s="3" t="s">
        <v>178</v>
      </c>
      <c r="F9" s="28">
        <v>0.12281771406477709</v>
      </c>
    </row>
    <row r="10" spans="1:6">
      <c r="A10" s="3" t="s">
        <v>51</v>
      </c>
      <c r="B10" s="6">
        <v>182.9</v>
      </c>
      <c r="C10" s="28">
        <f t="shared" si="0"/>
        <v>4.0797965678255957E-2</v>
      </c>
      <c r="E10" s="3" t="s">
        <v>179</v>
      </c>
      <c r="F10" s="28">
        <v>4.0797965678255957E-2</v>
      </c>
    </row>
    <row r="11" spans="1:6">
      <c r="A11" s="3" t="s">
        <v>52</v>
      </c>
      <c r="B11" s="6">
        <v>350.63333333333327</v>
      </c>
      <c r="C11" s="28">
        <f t="shared" si="0"/>
        <v>7.8212830502929528E-2</v>
      </c>
      <c r="E11" s="3" t="s">
        <v>52</v>
      </c>
      <c r="F11" s="28">
        <v>7.8212830502929528E-2</v>
      </c>
    </row>
    <row r="12" spans="1:6">
      <c r="A12" s="3" t="s">
        <v>53</v>
      </c>
      <c r="B12" s="6">
        <v>185.23333333333335</v>
      </c>
      <c r="C12" s="28">
        <f t="shared" si="0"/>
        <v>4.1318442732653247E-2</v>
      </c>
      <c r="E12" s="3" t="s">
        <v>180</v>
      </c>
      <c r="F12" s="28">
        <v>4.1318442732653247E-2</v>
      </c>
    </row>
    <row r="13" spans="1:6">
      <c r="A13" s="3" t="s">
        <v>59</v>
      </c>
      <c r="B13" s="6">
        <v>164.96666666666667</v>
      </c>
      <c r="C13" s="28">
        <f t="shared" si="0"/>
        <v>3.6797727745888235E-2</v>
      </c>
      <c r="E13" s="3" t="s">
        <v>181</v>
      </c>
      <c r="F13" s="28">
        <v>3.6797727745888235E-2</v>
      </c>
    </row>
    <row r="14" spans="1:6">
      <c r="A14" s="3" t="s">
        <v>55</v>
      </c>
      <c r="B14" s="6">
        <v>177.4</v>
      </c>
      <c r="C14" s="28">
        <f t="shared" si="0"/>
        <v>3.9571126907176637E-2</v>
      </c>
      <c r="E14" s="3" t="s">
        <v>55</v>
      </c>
      <c r="F14" s="28">
        <v>3.9571126907176637E-2</v>
      </c>
    </row>
    <row r="15" spans="1:6">
      <c r="A15" s="3" t="s">
        <v>56</v>
      </c>
      <c r="B15" s="6">
        <v>386.93333333333334</v>
      </c>
      <c r="C15" s="28">
        <f t="shared" si="0"/>
        <v>8.6309966392053059E-2</v>
      </c>
      <c r="E15" s="3" t="s">
        <v>56</v>
      </c>
      <c r="F15" s="28">
        <v>8.6309966392053059E-2</v>
      </c>
    </row>
    <row r="16" spans="1:6">
      <c r="A16" s="3" t="s">
        <v>57</v>
      </c>
      <c r="B16" s="6">
        <v>173.5</v>
      </c>
      <c r="C16" s="28">
        <f t="shared" si="0"/>
        <v>3.8701186687684026E-2</v>
      </c>
      <c r="E16" s="3" t="s">
        <v>57</v>
      </c>
      <c r="F16" s="28">
        <v>3.8701186687684026E-2</v>
      </c>
    </row>
    <row r="17" spans="1:6">
      <c r="A17" s="10" t="s">
        <v>46</v>
      </c>
      <c r="B17" s="11">
        <f>SUM(B8:B16)</f>
        <v>4483.0666666666666</v>
      </c>
      <c r="C17" s="28">
        <f t="shared" si="0"/>
        <v>1</v>
      </c>
    </row>
    <row r="18" spans="1:6">
      <c r="A18" s="12"/>
      <c r="B18" s="12"/>
      <c r="C18" s="12"/>
    </row>
    <row r="21" spans="1:6" ht="18">
      <c r="A21" s="49" t="s">
        <v>65</v>
      </c>
      <c r="B21" s="49"/>
      <c r="C21" s="49"/>
    </row>
    <row r="23" spans="1:6">
      <c r="A23" s="2" t="s">
        <v>0</v>
      </c>
      <c r="B23" t="s" vm="4">
        <v>33</v>
      </c>
    </row>
    <row r="25" spans="1:6">
      <c r="A25" s="8" t="s">
        <v>1</v>
      </c>
      <c r="B25" t="s">
        <v>62</v>
      </c>
      <c r="C25" s="7" t="s">
        <v>63</v>
      </c>
      <c r="D25" s="9" t="s">
        <v>1</v>
      </c>
      <c r="E25" s="14" t="s">
        <v>62</v>
      </c>
      <c r="F25" s="13" t="s">
        <v>125</v>
      </c>
    </row>
    <row r="26" spans="1:6">
      <c r="A26" s="1">
        <v>2017</v>
      </c>
      <c r="B26" s="4">
        <v>133.5</v>
      </c>
      <c r="D26" s="1">
        <v>2017</v>
      </c>
      <c r="E26" s="4">
        <v>133.5</v>
      </c>
    </row>
    <row r="27" spans="1:6">
      <c r="A27" s="1">
        <v>2018</v>
      </c>
      <c r="B27" s="4">
        <v>138.77500000000001</v>
      </c>
      <c r="C27" s="6">
        <f>(B27-B26)/B26*100</f>
        <v>3.9513108614232255</v>
      </c>
      <c r="D27" s="1">
        <v>2018</v>
      </c>
      <c r="E27" s="4">
        <v>138.77500000000001</v>
      </c>
      <c r="F27" s="28">
        <f>(E27-E26)/E26</f>
        <v>3.9513108614232254E-2</v>
      </c>
    </row>
    <row r="28" spans="1:6">
      <c r="A28" s="1">
        <v>2019</v>
      </c>
      <c r="B28" s="4">
        <v>144.18181818181819</v>
      </c>
      <c r="C28" s="6">
        <f t="shared" ref="C28:C32" si="1">(B28-B27)/B27*100</f>
        <v>3.8961038961038952</v>
      </c>
      <c r="D28" s="1">
        <v>2019</v>
      </c>
      <c r="E28" s="4">
        <v>144.18181818181819</v>
      </c>
      <c r="F28" s="28">
        <f t="shared" ref="F28:F32" si="2">(E28-E27)/E27</f>
        <v>3.8961038961038953E-2</v>
      </c>
    </row>
    <row r="29" spans="1:6">
      <c r="A29" s="1">
        <v>2020</v>
      </c>
      <c r="B29" s="4">
        <v>152.55218335619574</v>
      </c>
      <c r="C29" s="6">
        <f t="shared" si="1"/>
        <v>5.8054235131244063</v>
      </c>
      <c r="D29" s="1">
        <v>2020</v>
      </c>
      <c r="E29" s="4">
        <v>152.55218335619574</v>
      </c>
      <c r="F29" s="28">
        <f t="shared" si="2"/>
        <v>5.8054235131244067E-2</v>
      </c>
    </row>
    <row r="30" spans="1:6">
      <c r="A30" s="1">
        <v>2021</v>
      </c>
      <c r="B30" s="4">
        <v>161.45833333333334</v>
      </c>
      <c r="C30" s="6">
        <f t="shared" si="1"/>
        <v>5.8381006296989773</v>
      </c>
      <c r="D30" s="1">
        <v>2021</v>
      </c>
      <c r="E30" s="4">
        <v>161.45833333333334</v>
      </c>
      <c r="F30" s="28">
        <f t="shared" si="2"/>
        <v>5.8381006296989772E-2</v>
      </c>
    </row>
    <row r="31" spans="1:6">
      <c r="A31" s="1">
        <v>2022</v>
      </c>
      <c r="B31" s="4">
        <v>172.14999999999998</v>
      </c>
      <c r="C31" s="6">
        <f t="shared" si="1"/>
        <v>6.6219354838709474</v>
      </c>
      <c r="D31" s="1">
        <v>2022</v>
      </c>
      <c r="E31" s="4">
        <v>172.14999999999998</v>
      </c>
      <c r="F31" s="28">
        <f t="shared" si="2"/>
        <v>6.6219354838709471E-2</v>
      </c>
    </row>
    <row r="32" spans="1:6">
      <c r="A32" s="1">
        <v>2023</v>
      </c>
      <c r="B32" s="4">
        <v>177.62</v>
      </c>
      <c r="C32" s="6">
        <f t="shared" si="1"/>
        <v>3.1774615161196791</v>
      </c>
      <c r="D32" s="1">
        <v>2023</v>
      </c>
      <c r="E32" s="4">
        <v>177.62</v>
      </c>
      <c r="F32" s="28">
        <f t="shared" si="2"/>
        <v>3.1774615161196791E-2</v>
      </c>
    </row>
    <row r="33" spans="1:15">
      <c r="A33" s="1" t="s">
        <v>46</v>
      </c>
      <c r="B33" s="4">
        <v>152.30692368782047</v>
      </c>
      <c r="C33" s="4"/>
      <c r="D33" s="9" t="s">
        <v>46</v>
      </c>
      <c r="E33" s="15">
        <v>152.30692368782047</v>
      </c>
      <c r="F33" s="4"/>
    </row>
    <row r="34" spans="1:15">
      <c r="C34" s="4"/>
    </row>
    <row r="37" spans="1:15">
      <c r="A37" s="2" t="s">
        <v>0</v>
      </c>
      <c r="B37" t="s" vm="4">
        <v>33</v>
      </c>
    </row>
    <row r="38" spans="1:15">
      <c r="A38" s="2" t="s">
        <v>1</v>
      </c>
      <c r="B38" t="s" vm="5">
        <v>75</v>
      </c>
      <c r="E38" s="50" t="s">
        <v>74</v>
      </c>
      <c r="F38" s="50"/>
      <c r="G38" s="50"/>
      <c r="H38" s="50"/>
    </row>
    <row r="40" spans="1:15">
      <c r="B40" s="2" t="s">
        <v>90</v>
      </c>
    </row>
    <row r="41" spans="1:15">
      <c r="A41" s="2" t="s">
        <v>89</v>
      </c>
      <c r="B41" t="s">
        <v>113</v>
      </c>
      <c r="C41" t="s">
        <v>112</v>
      </c>
      <c r="D41" t="s">
        <v>111</v>
      </c>
      <c r="E41" t="s">
        <v>109</v>
      </c>
      <c r="F41" t="s">
        <v>116</v>
      </c>
      <c r="G41" t="s">
        <v>115</v>
      </c>
      <c r="H41" t="s">
        <v>114</v>
      </c>
      <c r="I41" t="s">
        <v>110</v>
      </c>
      <c r="J41" t="s">
        <v>119</v>
      </c>
      <c r="K41" t="s">
        <v>118</v>
      </c>
      <c r="L41" t="s">
        <v>120</v>
      </c>
      <c r="M41" t="s">
        <v>117</v>
      </c>
      <c r="N41" t="s">
        <v>121</v>
      </c>
      <c r="O41" t="s">
        <v>46</v>
      </c>
    </row>
    <row r="42" spans="1:15">
      <c r="A42" s="3" t="s">
        <v>68</v>
      </c>
      <c r="B42" s="4">
        <v>154.1</v>
      </c>
      <c r="C42" s="4">
        <v>155</v>
      </c>
      <c r="D42" s="4">
        <v>156.5</v>
      </c>
      <c r="E42" s="4">
        <v>160.30000000000001</v>
      </c>
      <c r="F42" s="4">
        <v>163.5</v>
      </c>
      <c r="G42" s="4">
        <v>165.2</v>
      </c>
      <c r="H42" s="4">
        <v>167.4</v>
      </c>
      <c r="I42" s="4">
        <v>169.2</v>
      </c>
      <c r="J42" s="4">
        <v>173.8</v>
      </c>
      <c r="K42" s="4">
        <v>174.4</v>
      </c>
      <c r="L42" s="4">
        <v>174.4</v>
      </c>
      <c r="M42" s="4">
        <v>173.8</v>
      </c>
      <c r="N42" s="4">
        <v>173.7</v>
      </c>
      <c r="O42" s="4">
        <v>166.25384615384615</v>
      </c>
    </row>
    <row r="43" spans="1:15">
      <c r="A43" s="3" t="s">
        <v>67</v>
      </c>
      <c r="B43" s="4">
        <v>217</v>
      </c>
      <c r="C43" s="4">
        <v>219.4</v>
      </c>
      <c r="D43" s="4">
        <v>213</v>
      </c>
      <c r="E43" s="4">
        <v>206.5</v>
      </c>
      <c r="F43" s="4">
        <v>209.2</v>
      </c>
      <c r="G43" s="4">
        <v>210.9</v>
      </c>
      <c r="H43" s="4">
        <v>209.4</v>
      </c>
      <c r="I43" s="4">
        <v>209</v>
      </c>
      <c r="J43" s="4">
        <v>210.7</v>
      </c>
      <c r="K43" s="4">
        <v>207.7</v>
      </c>
      <c r="L43" s="4">
        <v>207.7</v>
      </c>
      <c r="M43" s="4">
        <v>209.3</v>
      </c>
      <c r="N43" s="4">
        <v>214.3</v>
      </c>
      <c r="O43" s="4">
        <v>211.0846153846154</v>
      </c>
    </row>
    <row r="44" spans="1:15">
      <c r="A44" s="3" t="s">
        <v>5</v>
      </c>
      <c r="B44" s="4">
        <v>162.4</v>
      </c>
      <c r="C44" s="4">
        <v>170.8</v>
      </c>
      <c r="D44" s="4">
        <v>175.2</v>
      </c>
      <c r="E44" s="4">
        <v>169.2</v>
      </c>
      <c r="F44" s="4">
        <v>169.7</v>
      </c>
      <c r="G44" s="4">
        <v>170.9</v>
      </c>
      <c r="H44" s="4">
        <v>181.4</v>
      </c>
      <c r="I44" s="4">
        <v>190.2</v>
      </c>
      <c r="J44" s="4">
        <v>194.5</v>
      </c>
      <c r="K44" s="4">
        <v>175.2</v>
      </c>
      <c r="L44" s="4">
        <v>175.2</v>
      </c>
      <c r="M44" s="4">
        <v>169.6</v>
      </c>
      <c r="N44" s="4">
        <v>173.2</v>
      </c>
      <c r="O44" s="4">
        <v>175.19230769230768</v>
      </c>
    </row>
    <row r="45" spans="1:15">
      <c r="A45" s="3" t="s">
        <v>69</v>
      </c>
      <c r="B45" s="4">
        <v>164.9</v>
      </c>
      <c r="C45" s="4">
        <v>165.8</v>
      </c>
      <c r="D45" s="4">
        <v>166.6</v>
      </c>
      <c r="E45" s="4">
        <v>168.1</v>
      </c>
      <c r="F45" s="4">
        <v>169.7</v>
      </c>
      <c r="G45" s="4">
        <v>170.9</v>
      </c>
      <c r="H45" s="4">
        <v>172.3</v>
      </c>
      <c r="I45" s="4">
        <v>173.6</v>
      </c>
      <c r="J45" s="4">
        <v>174.6</v>
      </c>
      <c r="K45" s="4">
        <v>177.3</v>
      </c>
      <c r="L45" s="4">
        <v>177.3</v>
      </c>
      <c r="M45" s="4">
        <v>178.4</v>
      </c>
      <c r="N45" s="4">
        <v>179.5</v>
      </c>
      <c r="O45" s="4">
        <v>172.23076923076923</v>
      </c>
    </row>
    <row r="46" spans="1:15">
      <c r="A46" s="3" t="s">
        <v>8</v>
      </c>
      <c r="B46" s="4">
        <v>171</v>
      </c>
      <c r="C46" s="4">
        <v>169.7</v>
      </c>
      <c r="D46" s="4">
        <v>174.2</v>
      </c>
      <c r="E46" s="4">
        <v>172.9</v>
      </c>
      <c r="F46" s="4">
        <v>165.7</v>
      </c>
      <c r="G46" s="4">
        <v>163.80000000000001</v>
      </c>
      <c r="H46" s="4">
        <v>160.69999999999999</v>
      </c>
      <c r="I46" s="4">
        <v>158</v>
      </c>
      <c r="J46" s="4">
        <v>158.30000000000001</v>
      </c>
      <c r="K46" s="4">
        <v>169.5</v>
      </c>
      <c r="L46" s="4">
        <v>169.5</v>
      </c>
      <c r="M46" s="4">
        <v>176.3</v>
      </c>
      <c r="N46" s="4">
        <v>172.2</v>
      </c>
      <c r="O46" s="4">
        <v>167.83076923076922</v>
      </c>
    </row>
    <row r="47" spans="1:15">
      <c r="A47" s="3" t="s">
        <v>9</v>
      </c>
      <c r="B47" s="4">
        <v>174.9</v>
      </c>
      <c r="C47" s="4">
        <v>182.3</v>
      </c>
      <c r="D47" s="4">
        <v>182.1</v>
      </c>
      <c r="E47" s="4">
        <v>186.7</v>
      </c>
      <c r="F47" s="4">
        <v>191.8</v>
      </c>
      <c r="G47" s="4">
        <v>199.7</v>
      </c>
      <c r="H47" s="4">
        <v>183.1</v>
      </c>
      <c r="I47" s="4">
        <v>159.9</v>
      </c>
      <c r="J47" s="4">
        <v>153.9</v>
      </c>
      <c r="K47" s="4">
        <v>152.69999999999999</v>
      </c>
      <c r="L47" s="4">
        <v>152.80000000000001</v>
      </c>
      <c r="M47" s="4">
        <v>155.4</v>
      </c>
      <c r="N47" s="4">
        <v>161</v>
      </c>
      <c r="O47" s="4">
        <v>172.02307692307693</v>
      </c>
    </row>
    <row r="48" spans="1:15">
      <c r="A48" s="3" t="s">
        <v>70</v>
      </c>
      <c r="B48" s="4">
        <v>202.4</v>
      </c>
      <c r="C48" s="4">
        <v>200.9</v>
      </c>
      <c r="D48" s="4">
        <v>195.8</v>
      </c>
      <c r="E48" s="4">
        <v>192.4</v>
      </c>
      <c r="F48" s="4">
        <v>188.7</v>
      </c>
      <c r="G48" s="4">
        <v>186.5</v>
      </c>
      <c r="H48" s="4">
        <v>188.9</v>
      </c>
      <c r="I48" s="4">
        <v>188.5</v>
      </c>
      <c r="J48" s="4">
        <v>187.2</v>
      </c>
      <c r="K48" s="4">
        <v>179.3</v>
      </c>
      <c r="L48" s="4">
        <v>179.2</v>
      </c>
      <c r="M48" s="4">
        <v>174.9</v>
      </c>
      <c r="N48" s="4">
        <v>170</v>
      </c>
      <c r="O48" s="4">
        <v>187.28461538461539</v>
      </c>
    </row>
    <row r="49" spans="1:15">
      <c r="A49" s="3" t="s">
        <v>71</v>
      </c>
      <c r="B49" s="4">
        <v>164.7</v>
      </c>
      <c r="C49" s="4">
        <v>164.3</v>
      </c>
      <c r="D49" s="4">
        <v>164.3</v>
      </c>
      <c r="E49" s="4">
        <v>167.2</v>
      </c>
      <c r="F49" s="4">
        <v>169.1</v>
      </c>
      <c r="G49" s="4">
        <v>169.8</v>
      </c>
      <c r="H49" s="4">
        <v>170.5</v>
      </c>
      <c r="I49" s="4">
        <v>170.8</v>
      </c>
      <c r="J49" s="4">
        <v>170.9</v>
      </c>
      <c r="K49" s="4">
        <v>171</v>
      </c>
      <c r="L49" s="4">
        <v>171.1</v>
      </c>
      <c r="M49" s="4">
        <v>173.4</v>
      </c>
      <c r="N49" s="4">
        <v>175.6</v>
      </c>
      <c r="O49" s="4">
        <v>169.43846153846155</v>
      </c>
    </row>
    <row r="50" spans="1:15">
      <c r="A50" s="3" t="s">
        <v>12</v>
      </c>
      <c r="B50" s="4">
        <v>184.9</v>
      </c>
      <c r="C50" s="4">
        <v>187.1</v>
      </c>
      <c r="D50" s="4">
        <v>190</v>
      </c>
      <c r="E50" s="4">
        <v>193.6</v>
      </c>
      <c r="F50" s="4">
        <v>197.3</v>
      </c>
      <c r="G50" s="4">
        <v>199.9</v>
      </c>
      <c r="H50" s="4">
        <v>202.8</v>
      </c>
      <c r="I50" s="4">
        <v>205.2</v>
      </c>
      <c r="J50" s="4">
        <v>208.4</v>
      </c>
      <c r="K50" s="4">
        <v>209.7</v>
      </c>
      <c r="L50" s="4">
        <v>209.7</v>
      </c>
      <c r="M50" s="4">
        <v>212.9</v>
      </c>
      <c r="N50" s="4">
        <v>218</v>
      </c>
      <c r="O50" s="4">
        <v>201.50000000000003</v>
      </c>
    </row>
    <row r="51" spans="1:15">
      <c r="A51" s="3" t="s">
        <v>13</v>
      </c>
      <c r="B51" s="4">
        <v>167.1</v>
      </c>
      <c r="C51" s="4">
        <v>167.9</v>
      </c>
      <c r="D51" s="4">
        <v>168.4</v>
      </c>
      <c r="E51" s="4">
        <v>168.8</v>
      </c>
      <c r="F51" s="4">
        <v>169.4</v>
      </c>
      <c r="G51" s="4">
        <v>169.9</v>
      </c>
      <c r="H51" s="4">
        <v>170.4</v>
      </c>
      <c r="I51" s="4">
        <v>171</v>
      </c>
      <c r="J51" s="4">
        <v>171.4</v>
      </c>
      <c r="K51" s="4">
        <v>172.3</v>
      </c>
      <c r="L51" s="4">
        <v>172.3</v>
      </c>
      <c r="M51" s="4">
        <v>172.9</v>
      </c>
      <c r="N51" s="4">
        <v>173.4</v>
      </c>
      <c r="O51" s="4">
        <v>170.40000000000003</v>
      </c>
    </row>
    <row r="52" spans="1:15">
      <c r="A52" s="3" t="s">
        <v>14</v>
      </c>
      <c r="B52" s="4">
        <v>182.5</v>
      </c>
      <c r="C52" s="4">
        <v>183.9</v>
      </c>
      <c r="D52" s="4">
        <v>185.2</v>
      </c>
      <c r="E52" s="4">
        <v>186.3</v>
      </c>
      <c r="F52" s="4">
        <v>187.4</v>
      </c>
      <c r="G52" s="4">
        <v>188.3</v>
      </c>
      <c r="H52" s="4">
        <v>189.5</v>
      </c>
      <c r="I52" s="4">
        <v>190.3</v>
      </c>
      <c r="J52" s="4">
        <v>191.2</v>
      </c>
      <c r="K52" s="4">
        <v>193</v>
      </c>
      <c r="L52" s="4">
        <v>193</v>
      </c>
      <c r="M52" s="4">
        <v>193.5</v>
      </c>
      <c r="N52" s="4">
        <v>194.2</v>
      </c>
      <c r="O52" s="4">
        <v>189.09999999999997</v>
      </c>
    </row>
    <row r="53" spans="1:15">
      <c r="A53" s="3" t="s">
        <v>72</v>
      </c>
      <c r="B53" s="4">
        <v>173.3</v>
      </c>
      <c r="C53" s="4">
        <v>174.9</v>
      </c>
      <c r="D53" s="4">
        <v>175</v>
      </c>
      <c r="E53" s="4">
        <v>176.3</v>
      </c>
      <c r="F53" s="4">
        <v>177.8</v>
      </c>
      <c r="G53" s="4">
        <v>179.6</v>
      </c>
      <c r="H53" s="4">
        <v>178.3</v>
      </c>
      <c r="I53" s="4">
        <v>175.9</v>
      </c>
      <c r="J53" s="4">
        <v>176.7</v>
      </c>
      <c r="K53" s="4">
        <v>177</v>
      </c>
      <c r="L53" s="4">
        <v>177</v>
      </c>
      <c r="M53" s="4">
        <v>177.9</v>
      </c>
      <c r="N53" s="4">
        <v>179.1</v>
      </c>
      <c r="O53" s="4">
        <v>176.83076923076922</v>
      </c>
    </row>
    <row r="54" spans="1:15">
      <c r="A54" s="3" t="s">
        <v>73</v>
      </c>
      <c r="B54" s="4">
        <v>119.7</v>
      </c>
      <c r="C54" s="4">
        <v>119.9</v>
      </c>
      <c r="D54" s="4">
        <v>120</v>
      </c>
      <c r="E54" s="4">
        <v>120.9</v>
      </c>
      <c r="F54" s="4">
        <v>121.6</v>
      </c>
      <c r="G54" s="4">
        <v>121.9</v>
      </c>
      <c r="H54" s="4">
        <v>122.1</v>
      </c>
      <c r="I54" s="4">
        <v>121.8</v>
      </c>
      <c r="J54" s="4">
        <v>121.1</v>
      </c>
      <c r="K54" s="4">
        <v>120</v>
      </c>
      <c r="L54" s="4">
        <v>120</v>
      </c>
      <c r="M54" s="4">
        <v>121.3</v>
      </c>
      <c r="N54" s="4">
        <v>122.7</v>
      </c>
      <c r="O54" s="4">
        <v>121</v>
      </c>
    </row>
    <row r="55" spans="1:15">
      <c r="A55" s="16" t="s">
        <v>46</v>
      </c>
      <c r="B55" s="17">
        <f>SUM(B42:B54)</f>
        <v>2238.9</v>
      </c>
      <c r="C55" s="17">
        <f t="shared" ref="C55:O55" si="3">SUM(C42:C54)</f>
        <v>2261.9</v>
      </c>
      <c r="D55" s="17">
        <f t="shared" si="3"/>
        <v>2266.3000000000002</v>
      </c>
      <c r="E55" s="17">
        <f t="shared" si="3"/>
        <v>2269.2000000000003</v>
      </c>
      <c r="F55" s="17">
        <f t="shared" si="3"/>
        <v>2280.9</v>
      </c>
      <c r="G55" s="17">
        <f t="shared" si="3"/>
        <v>2297.3000000000002</v>
      </c>
      <c r="H55" s="17">
        <f t="shared" si="3"/>
        <v>2296.8000000000002</v>
      </c>
      <c r="I55" s="17">
        <f t="shared" si="3"/>
        <v>2283.4</v>
      </c>
      <c r="J55" s="17">
        <f t="shared" si="3"/>
        <v>2292.7000000000003</v>
      </c>
      <c r="K55" s="17">
        <f t="shared" si="3"/>
        <v>2279.1</v>
      </c>
      <c r="L55" s="17">
        <f t="shared" si="3"/>
        <v>2279.1999999999998</v>
      </c>
      <c r="M55" s="17">
        <f t="shared" si="3"/>
        <v>2289.6000000000008</v>
      </c>
      <c r="N55" s="17">
        <f t="shared" si="3"/>
        <v>2306.9</v>
      </c>
      <c r="O55" s="17">
        <f t="shared" si="3"/>
        <v>2280.169230769231</v>
      </c>
    </row>
    <row r="56" spans="1:15">
      <c r="A56" s="18" t="s">
        <v>88</v>
      </c>
      <c r="C56" s="19">
        <f>(C55-B55)/B55*100</f>
        <v>1.0272901871454732</v>
      </c>
      <c r="D56" s="19">
        <f t="shared" ref="D56:N56" si="4">(D55-C55)/C55*100</f>
        <v>0.19452672531942572</v>
      </c>
      <c r="E56" s="19">
        <f t="shared" si="4"/>
        <v>0.12796187618585758</v>
      </c>
      <c r="F56" s="19">
        <f>(F55-E55)/E55*100</f>
        <v>0.51560021152828384</v>
      </c>
      <c r="G56" s="19">
        <f t="shared" si="4"/>
        <v>0.7190144241308295</v>
      </c>
      <c r="H56" s="19">
        <f t="shared" si="4"/>
        <v>-2.1764680276846731E-2</v>
      </c>
      <c r="I56" s="19">
        <f t="shared" si="4"/>
        <v>-0.58342041100662179</v>
      </c>
      <c r="J56" s="19">
        <f t="shared" si="4"/>
        <v>0.40728737847070956</v>
      </c>
      <c r="K56" s="19">
        <f t="shared" si="4"/>
        <v>-0.5931870720111817</v>
      </c>
      <c r="L56" s="19">
        <f t="shared" si="4"/>
        <v>4.3876968978943031E-3</v>
      </c>
      <c r="M56" s="19">
        <f t="shared" si="4"/>
        <v>0.45630045630050026</v>
      </c>
      <c r="N56" s="19">
        <f t="shared" si="4"/>
        <v>0.75559049615650187</v>
      </c>
    </row>
    <row r="59" spans="1:15">
      <c r="A59" s="21" t="s">
        <v>90</v>
      </c>
      <c r="B59" s="1" t="s">
        <v>82</v>
      </c>
      <c r="C59" s="1" t="s">
        <v>81</v>
      </c>
      <c r="D59" s="1" t="s">
        <v>76</v>
      </c>
      <c r="E59" s="1" t="s">
        <v>87</v>
      </c>
      <c r="F59" s="1" t="s">
        <v>86</v>
      </c>
      <c r="G59" s="1" t="s">
        <v>85</v>
      </c>
      <c r="H59" s="1" t="s">
        <v>77</v>
      </c>
      <c r="I59" s="1" t="s">
        <v>80</v>
      </c>
      <c r="J59" s="1" t="s">
        <v>78</v>
      </c>
      <c r="K59" s="1" t="s">
        <v>83</v>
      </c>
      <c r="L59" s="1" t="s">
        <v>79</v>
      </c>
      <c r="M59" s="1" t="s">
        <v>84</v>
      </c>
    </row>
    <row r="60" spans="1:15">
      <c r="A60" s="18" t="s">
        <v>88</v>
      </c>
      <c r="B60" s="6">
        <v>1.0272901871454732</v>
      </c>
      <c r="C60" s="6">
        <v>0.19452672531942572</v>
      </c>
      <c r="D60" s="6">
        <v>0.12796187618585758</v>
      </c>
      <c r="E60" s="6">
        <v>0.51560021152828384</v>
      </c>
      <c r="F60" s="6">
        <v>0.7190144241308295</v>
      </c>
      <c r="G60" s="6">
        <v>-2.1764680276846731E-2</v>
      </c>
      <c r="H60" s="6">
        <v>-0.58342041100662179</v>
      </c>
      <c r="I60" s="6">
        <v>0.40728737847070956</v>
      </c>
      <c r="J60" s="6">
        <v>-0.5931870720111817</v>
      </c>
      <c r="K60" s="6">
        <v>4.3876968978943031E-3</v>
      </c>
      <c r="L60" s="6">
        <v>0.45630045630050026</v>
      </c>
      <c r="M60" s="6">
        <v>0.75559049615650187</v>
      </c>
    </row>
    <row r="74" spans="7:7">
      <c r="G74" s="22"/>
    </row>
    <row r="82" spans="1:8">
      <c r="A82" s="2" t="s">
        <v>0</v>
      </c>
      <c r="B82" t="s">
        <v>91</v>
      </c>
    </row>
    <row r="83" spans="1:8">
      <c r="A83" s="2" t="s">
        <v>2</v>
      </c>
      <c r="B83" t="s">
        <v>37</v>
      </c>
    </row>
    <row r="85" spans="1:8">
      <c r="B85" s="2" t="s">
        <v>1</v>
      </c>
    </row>
    <row r="86" spans="1:8">
      <c r="A86" s="2" t="s">
        <v>106</v>
      </c>
      <c r="B86">
        <v>2022</v>
      </c>
      <c r="C86">
        <v>2023</v>
      </c>
      <c r="D86" t="s">
        <v>46</v>
      </c>
      <c r="E86" s="7" t="s">
        <v>105</v>
      </c>
      <c r="G86" s="7" t="s">
        <v>106</v>
      </c>
      <c r="H86" s="7" t="s">
        <v>105</v>
      </c>
    </row>
    <row r="87" spans="1:8">
      <c r="A87" s="3" t="s">
        <v>92</v>
      </c>
      <c r="B87" s="4">
        <v>182.6</v>
      </c>
      <c r="C87" s="4">
        <v>194.33333333333334</v>
      </c>
      <c r="D87" s="4">
        <v>188.46666666666667</v>
      </c>
      <c r="E87" s="20">
        <f>ABS(C87-B87)</f>
        <v>11.733333333333348</v>
      </c>
      <c r="G87" s="3" t="s">
        <v>14</v>
      </c>
      <c r="H87" s="20">
        <v>11.733333333333301</v>
      </c>
    </row>
    <row r="88" spans="1:8">
      <c r="A88" s="3" t="s">
        <v>93</v>
      </c>
      <c r="B88" s="4">
        <v>154.56666666666663</v>
      </c>
      <c r="C88" s="4">
        <v>173.86666666666665</v>
      </c>
      <c r="D88" s="4">
        <v>164.21666666666667</v>
      </c>
      <c r="E88" s="20">
        <f t="shared" ref="E88:E99" si="5">C88-B88</f>
        <v>19.300000000000011</v>
      </c>
      <c r="G88" s="3" t="s">
        <v>3</v>
      </c>
      <c r="H88" s="20">
        <v>19.300000000000011</v>
      </c>
    </row>
    <row r="89" spans="1:8">
      <c r="A89" s="3" t="s">
        <v>94</v>
      </c>
      <c r="B89" s="4">
        <v>173.86666666666667</v>
      </c>
      <c r="C89" s="4">
        <v>179.66666666666666</v>
      </c>
      <c r="D89" s="4">
        <v>176.76666666666668</v>
      </c>
      <c r="E89" s="20">
        <f t="shared" si="5"/>
        <v>5.7999999999999829</v>
      </c>
      <c r="G89" s="3" t="s">
        <v>15</v>
      </c>
      <c r="H89" s="20">
        <v>5.7999999999999829</v>
      </c>
    </row>
    <row r="90" spans="1:8">
      <c r="A90" s="3" t="s">
        <v>95</v>
      </c>
      <c r="B90" s="4">
        <v>119.93333333333334</v>
      </c>
      <c r="C90" s="4">
        <v>122.93333333333334</v>
      </c>
      <c r="D90" s="4">
        <v>121.43333333333334</v>
      </c>
      <c r="E90" s="20">
        <f t="shared" si="5"/>
        <v>3</v>
      </c>
      <c r="G90" s="3" t="s">
        <v>11</v>
      </c>
      <c r="H90" s="20">
        <v>3</v>
      </c>
    </row>
    <row r="91" spans="1:8">
      <c r="A91" s="3" t="s">
        <v>96</v>
      </c>
      <c r="B91" s="4">
        <v>171.16666666666666</v>
      </c>
      <c r="C91" s="4">
        <v>172.33333333333334</v>
      </c>
      <c r="D91" s="4">
        <v>171.75</v>
      </c>
      <c r="E91" s="20">
        <f t="shared" si="5"/>
        <v>1.1666666666666856</v>
      </c>
      <c r="G91" s="3" t="s">
        <v>8</v>
      </c>
      <c r="H91" s="20">
        <v>1.1666666666666856</v>
      </c>
    </row>
    <row r="92" spans="1:8">
      <c r="A92" s="3" t="s">
        <v>97</v>
      </c>
      <c r="B92" s="4">
        <v>166.26666666666668</v>
      </c>
      <c r="C92" s="4">
        <v>172.66666666666666</v>
      </c>
      <c r="D92" s="4">
        <v>169.46666666666667</v>
      </c>
      <c r="E92" s="20">
        <f t="shared" si="5"/>
        <v>6.3999999999999773</v>
      </c>
      <c r="G92" s="3" t="s">
        <v>13</v>
      </c>
      <c r="H92" s="20">
        <v>6.3999999999999773</v>
      </c>
    </row>
    <row r="93" spans="1:8">
      <c r="A93" s="3" t="s">
        <v>98</v>
      </c>
      <c r="B93" s="4">
        <v>200.6</v>
      </c>
      <c r="C93" s="4">
        <v>169.23333333333332</v>
      </c>
      <c r="D93" s="4">
        <v>184.91666666666666</v>
      </c>
      <c r="E93" s="20">
        <f t="shared" si="5"/>
        <v>-31.366666666666674</v>
      </c>
      <c r="G93" s="3" t="s">
        <v>7</v>
      </c>
      <c r="H93" s="20">
        <v>-31.366666666666674</v>
      </c>
    </row>
    <row r="94" spans="1:8">
      <c r="A94" s="3" t="s">
        <v>99</v>
      </c>
      <c r="B94" s="4">
        <v>217.63333333333333</v>
      </c>
      <c r="C94" s="4">
        <v>215.06666666666669</v>
      </c>
      <c r="D94" s="4">
        <v>216.35000000000002</v>
      </c>
      <c r="E94" s="20">
        <f t="shared" si="5"/>
        <v>-2.5666666666666345</v>
      </c>
      <c r="G94" s="3" t="s">
        <v>4</v>
      </c>
      <c r="H94" s="20">
        <v>-2.5666666666666345</v>
      </c>
    </row>
    <row r="95" spans="1:8">
      <c r="A95" s="3" t="s">
        <v>100</v>
      </c>
      <c r="B95" s="4">
        <v>162.63333333333333</v>
      </c>
      <c r="C95" s="4">
        <v>173.63333333333333</v>
      </c>
      <c r="D95" s="4">
        <v>168.13333333333333</v>
      </c>
      <c r="E95" s="20">
        <f t="shared" si="5"/>
        <v>11</v>
      </c>
      <c r="G95" s="3" t="s">
        <v>5</v>
      </c>
      <c r="H95" s="20">
        <v>11</v>
      </c>
    </row>
    <row r="96" spans="1:8">
      <c r="A96" s="3" t="s">
        <v>101</v>
      </c>
      <c r="B96" s="4">
        <v>179.5</v>
      </c>
      <c r="C96" s="4">
        <v>164.9</v>
      </c>
      <c r="D96" s="4">
        <v>172.20000000000002</v>
      </c>
      <c r="E96" s="20">
        <f t="shared" si="5"/>
        <v>-14.599999999999994</v>
      </c>
      <c r="G96" s="3" t="s">
        <v>9</v>
      </c>
      <c r="H96" s="20">
        <v>-14.599999999999994</v>
      </c>
    </row>
    <row r="97" spans="1:8">
      <c r="A97" s="3" t="s">
        <v>102</v>
      </c>
      <c r="B97" s="4">
        <v>184.29999999999998</v>
      </c>
      <c r="C97" s="4">
        <v>216.96666666666667</v>
      </c>
      <c r="D97" s="4">
        <v>200.63333333333333</v>
      </c>
      <c r="E97" s="20">
        <f t="shared" si="5"/>
        <v>32.666666666666686</v>
      </c>
      <c r="G97" s="3" t="s">
        <v>12</v>
      </c>
      <c r="H97" s="20">
        <v>32.666666666666686</v>
      </c>
    </row>
    <row r="98" spans="1:8">
      <c r="A98" s="3" t="s">
        <v>103</v>
      </c>
      <c r="B98" s="4">
        <v>164.96666666666667</v>
      </c>
      <c r="C98" s="4">
        <v>179.5</v>
      </c>
      <c r="D98" s="4">
        <v>172.23333333333332</v>
      </c>
      <c r="E98" s="20">
        <f t="shared" si="5"/>
        <v>14.533333333333331</v>
      </c>
      <c r="G98" s="3" t="s">
        <v>6</v>
      </c>
      <c r="H98" s="20">
        <v>14.533333333333331</v>
      </c>
    </row>
    <row r="99" spans="1:8">
      <c r="A99" s="3" t="s">
        <v>104</v>
      </c>
      <c r="B99" s="4">
        <v>164.6</v>
      </c>
      <c r="C99" s="4">
        <v>175.79999999999998</v>
      </c>
      <c r="D99" s="4">
        <v>170.2</v>
      </c>
      <c r="E99" s="20">
        <f t="shared" si="5"/>
        <v>11.199999999999989</v>
      </c>
      <c r="G99" s="3" t="s">
        <v>10</v>
      </c>
      <c r="H99" s="20">
        <v>11.199999999999989</v>
      </c>
    </row>
    <row r="100" spans="1:8">
      <c r="A100" s="3"/>
      <c r="B100" s="4"/>
      <c r="C100" s="4"/>
      <c r="D100" s="4"/>
      <c r="E100" s="20"/>
    </row>
    <row r="124" spans="1:10">
      <c r="A124" s="7" t="s">
        <v>1</v>
      </c>
      <c r="B124" s="7" t="s">
        <v>122</v>
      </c>
      <c r="C124" s="7" t="s">
        <v>23</v>
      </c>
      <c r="D124" s="7" t="s">
        <v>123</v>
      </c>
      <c r="F124" s="50" t="s">
        <v>124</v>
      </c>
      <c r="G124" s="50"/>
      <c r="H124" s="50"/>
      <c r="I124" s="50"/>
    </row>
    <row r="125" spans="1:10">
      <c r="A125" s="3">
        <v>2017</v>
      </c>
      <c r="B125" s="26">
        <v>1718.9</v>
      </c>
      <c r="C125" s="26">
        <v>127.8</v>
      </c>
      <c r="D125" s="26">
        <v>261</v>
      </c>
      <c r="F125" s="7" t="s">
        <v>1</v>
      </c>
      <c r="G125" s="7" t="s">
        <v>122</v>
      </c>
      <c r="H125" s="7" t="s">
        <v>23</v>
      </c>
      <c r="I125" s="7" t="s">
        <v>123</v>
      </c>
      <c r="J125" s="20"/>
    </row>
    <row r="126" spans="1:10">
      <c r="A126" s="3">
        <v>2018</v>
      </c>
      <c r="B126" s="26">
        <v>1756</v>
      </c>
      <c r="C126" s="26">
        <v>134.30000000000001</v>
      </c>
      <c r="D126" s="26">
        <v>278</v>
      </c>
      <c r="F126" s="3">
        <v>2018</v>
      </c>
      <c r="G126" s="25">
        <f>(B126-B125)/$B$125</f>
        <v>2.1583570888358779E-2</v>
      </c>
      <c r="H126" s="25">
        <f t="shared" ref="H126:I130" si="6">(C126-C125)/C125</f>
        <v>5.0860719874804491E-2</v>
      </c>
      <c r="I126" s="25">
        <f t="shared" si="6"/>
        <v>6.5134099616858232E-2</v>
      </c>
      <c r="J126" s="20"/>
    </row>
    <row r="127" spans="1:10">
      <c r="A127" s="3">
        <v>2019</v>
      </c>
      <c r="B127" s="26">
        <v>1762.9</v>
      </c>
      <c r="C127" s="26">
        <v>146.19999999999999</v>
      </c>
      <c r="D127" s="26">
        <v>293</v>
      </c>
      <c r="F127" s="3">
        <v>2019</v>
      </c>
      <c r="G127" s="25">
        <f>(B127-B126)/B126</f>
        <v>3.929384965831487E-3</v>
      </c>
      <c r="H127" s="25">
        <f t="shared" si="6"/>
        <v>8.8607594936708681E-2</v>
      </c>
      <c r="I127" s="25">
        <f t="shared" si="6"/>
        <v>5.3956834532374098E-2</v>
      </c>
      <c r="J127" s="20"/>
    </row>
    <row r="128" spans="1:10">
      <c r="A128" s="3">
        <v>2020</v>
      </c>
      <c r="B128" s="26">
        <v>1895.4</v>
      </c>
      <c r="C128" s="26">
        <v>152.30000000000001</v>
      </c>
      <c r="D128" s="26">
        <v>301</v>
      </c>
      <c r="F128" s="3">
        <v>2020</v>
      </c>
      <c r="G128" s="25">
        <f>(B128-B127)/$B$127</f>
        <v>7.516024731975722E-2</v>
      </c>
      <c r="H128" s="25">
        <f t="shared" si="6"/>
        <v>4.1723666210670474E-2</v>
      </c>
      <c r="I128" s="25">
        <f t="shared" si="6"/>
        <v>2.7303754266211604E-2</v>
      </c>
      <c r="J128" s="20"/>
    </row>
    <row r="129" spans="1:10">
      <c r="A129" s="3">
        <v>2021</v>
      </c>
      <c r="B129" s="26">
        <v>2039.3999999999999</v>
      </c>
      <c r="C129" s="26">
        <v>161.69999999999999</v>
      </c>
      <c r="D129" s="26">
        <v>311</v>
      </c>
      <c r="F129" s="3">
        <v>2021</v>
      </c>
      <c r="G129" s="25">
        <f>(B129-B128)/B128</f>
        <v>7.5973409306742512E-2</v>
      </c>
      <c r="H129" s="25">
        <f t="shared" si="6"/>
        <v>6.1720288903479817E-2</v>
      </c>
      <c r="I129" s="25">
        <f t="shared" si="6"/>
        <v>3.3222591362126248E-2</v>
      </c>
      <c r="J129" s="20"/>
    </row>
    <row r="130" spans="1:10">
      <c r="A130" s="3">
        <v>2022</v>
      </c>
      <c r="B130" s="26">
        <v>2184.2000000000003</v>
      </c>
      <c r="C130" s="26">
        <v>173</v>
      </c>
      <c r="D130" s="26">
        <v>328</v>
      </c>
      <c r="F130" s="3">
        <v>2022</v>
      </c>
      <c r="G130" s="25">
        <f>(B130-B129)/B129</f>
        <v>7.1001274884770232E-2</v>
      </c>
      <c r="H130" s="25">
        <f t="shared" si="6"/>
        <v>6.9882498453927105E-2</v>
      </c>
      <c r="I130" s="25">
        <f t="shared" si="6"/>
        <v>5.4662379421221867E-2</v>
      </c>
      <c r="J130" s="20"/>
    </row>
    <row r="131" spans="1:10">
      <c r="A131" s="24" t="s">
        <v>46</v>
      </c>
      <c r="B131" s="27">
        <v>1892.8000000000002</v>
      </c>
      <c r="C131" s="27">
        <v>149.21666666666667</v>
      </c>
      <c r="D131" s="27">
        <v>445.86666666666662</v>
      </c>
    </row>
    <row r="134" spans="1:10">
      <c r="A134" s="3"/>
      <c r="B134" s="23"/>
      <c r="C134" s="23"/>
      <c r="D134" s="23"/>
      <c r="J134" s="23"/>
    </row>
    <row r="145" spans="1:2">
      <c r="B145" s="25"/>
    </row>
    <row r="146" spans="1:2">
      <c r="B146" s="25"/>
    </row>
    <row r="147" spans="1:2">
      <c r="B147" s="25"/>
    </row>
    <row r="148" spans="1:2">
      <c r="B148" s="25"/>
    </row>
    <row r="149" spans="1:2">
      <c r="B149" s="25"/>
    </row>
    <row r="150" spans="1:2">
      <c r="B150" s="25"/>
    </row>
    <row r="159" spans="1:2">
      <c r="A159" s="2" t="s">
        <v>2</v>
      </c>
      <c r="B159" t="s" vm="7">
        <v>58</v>
      </c>
    </row>
    <row r="161" spans="1:8">
      <c r="B161" s="2" t="s">
        <v>185</v>
      </c>
    </row>
    <row r="162" spans="1:8">
      <c r="B162" s="1">
        <v>2021</v>
      </c>
      <c r="C162" s="1">
        <v>2022</v>
      </c>
      <c r="D162" s="1">
        <v>2023</v>
      </c>
      <c r="E162" s="1" t="s">
        <v>46</v>
      </c>
    </row>
    <row r="163" spans="1:8">
      <c r="A163" t="s">
        <v>184</v>
      </c>
      <c r="B163" s="6">
        <v>69.632577842074468</v>
      </c>
      <c r="C163" s="6">
        <v>97.587121820788582</v>
      </c>
      <c r="D163" s="6">
        <v>82.22463194729616</v>
      </c>
      <c r="E163" s="6">
        <v>83.148110536719713</v>
      </c>
    </row>
    <row r="168" spans="1:8">
      <c r="A168" s="2" t="s">
        <v>0</v>
      </c>
      <c r="B168" t="s" vm="4">
        <v>33</v>
      </c>
    </row>
    <row r="169" spans="1:8">
      <c r="A169" s="2" t="s">
        <v>2</v>
      </c>
      <c r="B169" t="s" vm="6">
        <v>58</v>
      </c>
    </row>
    <row r="171" spans="1:8">
      <c r="B171" s="2" t="s">
        <v>182</v>
      </c>
      <c r="G171" s="7" t="s">
        <v>174</v>
      </c>
      <c r="H171" s="7" t="s">
        <v>176</v>
      </c>
    </row>
    <row r="172" spans="1:8">
      <c r="A172" s="2" t="s">
        <v>183</v>
      </c>
      <c r="B172">
        <v>2021</v>
      </c>
      <c r="C172">
        <v>2022</v>
      </c>
      <c r="D172">
        <v>2023</v>
      </c>
      <c r="E172" s="41" t="s">
        <v>46</v>
      </c>
      <c r="G172" t="s">
        <v>3</v>
      </c>
      <c r="H172" s="25">
        <f>CORREL($B$163:$D$163,B173:D173)</f>
        <v>0.36637908260747054</v>
      </c>
    </row>
    <row r="173" spans="1:8">
      <c r="A173" t="s">
        <v>3</v>
      </c>
      <c r="B173" s="40">
        <v>146.20833333333334</v>
      </c>
      <c r="C173" s="40">
        <v>157.90833333333336</v>
      </c>
      <c r="D173" s="40">
        <v>174.02000000000004</v>
      </c>
      <c r="E173" s="40">
        <v>155.84482758620689</v>
      </c>
      <c r="G173" t="s">
        <v>4</v>
      </c>
      <c r="H173" s="25">
        <f>CORREL($B$163:$D$163,B174:D174)</f>
        <v>0.82449515991334099</v>
      </c>
    </row>
    <row r="174" spans="1:8">
      <c r="A174" t="s">
        <v>4</v>
      </c>
      <c r="B174" s="40">
        <v>199.09166666666667</v>
      </c>
      <c r="C174" s="40">
        <v>209.68333333333337</v>
      </c>
      <c r="D174" s="40">
        <v>209.93999999999997</v>
      </c>
      <c r="E174" s="40">
        <v>205.34482758620686</v>
      </c>
      <c r="G174" t="s">
        <v>5</v>
      </c>
      <c r="H174" s="25">
        <f t="shared" ref="H174:H197" si="7">CORREL($B$163:$D$163,B175:D175)</f>
        <v>-4.1327930853252166E-3</v>
      </c>
    </row>
    <row r="175" spans="1:8">
      <c r="A175" t="s">
        <v>5</v>
      </c>
      <c r="B175" s="40">
        <v>172.77500000000001</v>
      </c>
      <c r="C175" s="40">
        <v>173.05833333333337</v>
      </c>
      <c r="D175" s="40">
        <v>177.54000000000002</v>
      </c>
      <c r="E175" s="40">
        <v>173.7137931034483</v>
      </c>
      <c r="G175" t="s">
        <v>6</v>
      </c>
      <c r="H175" s="25">
        <f t="shared" si="7"/>
        <v>0.4195581034643277</v>
      </c>
    </row>
    <row r="176" spans="1:8">
      <c r="A176" t="s">
        <v>6</v>
      </c>
      <c r="B176" s="40">
        <v>156.96666666666667</v>
      </c>
      <c r="C176" s="40">
        <v>166.6</v>
      </c>
      <c r="D176" s="40">
        <v>177.42000000000002</v>
      </c>
      <c r="E176" s="40">
        <v>164.47931034482758</v>
      </c>
      <c r="F176" s="25"/>
      <c r="G176" t="s">
        <v>7</v>
      </c>
      <c r="H176" s="25">
        <f t="shared" si="7"/>
        <v>0.90423955986178206</v>
      </c>
    </row>
    <row r="177" spans="1:8">
      <c r="A177" t="s">
        <v>7</v>
      </c>
      <c r="B177" s="40">
        <v>177.69999999999996</v>
      </c>
      <c r="C177" s="40">
        <v>192.31666666666669</v>
      </c>
      <c r="D177" s="40">
        <v>178.12</v>
      </c>
      <c r="E177" s="40">
        <v>183.8206896551724</v>
      </c>
      <c r="F177" s="25"/>
      <c r="G177" t="s">
        <v>8</v>
      </c>
      <c r="H177" s="25">
        <f t="shared" si="7"/>
        <v>0.53364769981672189</v>
      </c>
    </row>
    <row r="178" spans="1:8">
      <c r="A178" t="s">
        <v>8</v>
      </c>
      <c r="B178" s="40">
        <v>157.88333333333335</v>
      </c>
      <c r="C178" s="40">
        <v>164.46666666666667</v>
      </c>
      <c r="D178" s="40">
        <v>169.16</v>
      </c>
      <c r="E178" s="40">
        <v>162.55172413793105</v>
      </c>
      <c r="F178" s="25"/>
      <c r="G178" t="s">
        <v>9</v>
      </c>
      <c r="H178" s="25">
        <f t="shared" si="7"/>
        <v>0.50296468707712749</v>
      </c>
    </row>
    <row r="179" spans="1:8">
      <c r="A179" t="s">
        <v>9</v>
      </c>
      <c r="B179" s="40">
        <v>167.71666666666667</v>
      </c>
      <c r="C179" s="40">
        <v>178.13333333333333</v>
      </c>
      <c r="D179" s="40">
        <v>155.16000000000003</v>
      </c>
      <c r="E179" s="40">
        <v>169.86206896551721</v>
      </c>
      <c r="F179" s="25"/>
      <c r="G179" t="s">
        <v>10</v>
      </c>
      <c r="H179" s="25">
        <f t="shared" si="7"/>
        <v>0.28422333485085172</v>
      </c>
    </row>
    <row r="180" spans="1:8">
      <c r="A180" t="s">
        <v>10</v>
      </c>
      <c r="B180" s="40">
        <v>163.26666666666665</v>
      </c>
      <c r="C180" s="40">
        <v>166.40833333333333</v>
      </c>
      <c r="D180" s="40">
        <v>172.4</v>
      </c>
      <c r="E180" s="40">
        <v>166.14137931034483</v>
      </c>
      <c r="G180" t="s">
        <v>11</v>
      </c>
      <c r="H180" s="25">
        <f t="shared" si="7"/>
        <v>0.7498641025922963</v>
      </c>
    </row>
    <row r="181" spans="1:8">
      <c r="A181" t="s">
        <v>11</v>
      </c>
      <c r="B181" s="40">
        <v>116.85000000000002</v>
      </c>
      <c r="C181" s="40">
        <v>120.38333333333333</v>
      </c>
      <c r="D181" s="40">
        <v>121.02000000000001</v>
      </c>
      <c r="E181" s="40">
        <v>119.03103448275864</v>
      </c>
      <c r="G181" t="s">
        <v>12</v>
      </c>
      <c r="H181" s="25">
        <f t="shared" si="7"/>
        <v>0.43351192657993798</v>
      </c>
    </row>
    <row r="182" spans="1:8">
      <c r="A182" t="s">
        <v>12</v>
      </c>
      <c r="B182" s="40">
        <v>167.29999999999998</v>
      </c>
      <c r="C182" s="40">
        <v>188.82499999999996</v>
      </c>
      <c r="D182" s="40">
        <v>211.73999999999995</v>
      </c>
      <c r="E182" s="40">
        <v>183.86896551724138</v>
      </c>
      <c r="G182" t="s">
        <v>13</v>
      </c>
      <c r="H182" s="25">
        <f t="shared" si="7"/>
        <v>0.57674269121144139</v>
      </c>
    </row>
    <row r="183" spans="1:8">
      <c r="A183" t="s">
        <v>13</v>
      </c>
      <c r="B183" s="40">
        <v>159.8416666666667</v>
      </c>
      <c r="C183" s="40">
        <v>167.78333333333336</v>
      </c>
      <c r="D183" s="40">
        <v>172.45999999999998</v>
      </c>
      <c r="E183" s="40">
        <v>165.30344827586208</v>
      </c>
      <c r="G183" t="s">
        <v>14</v>
      </c>
      <c r="H183" s="25">
        <f t="shared" si="7"/>
        <v>0.53255829800986232</v>
      </c>
    </row>
    <row r="184" spans="1:8">
      <c r="A184" t="s">
        <v>14</v>
      </c>
      <c r="B184" s="40">
        <v>171.64166666666668</v>
      </c>
      <c r="C184" s="40">
        <v>184.07500000000002</v>
      </c>
      <c r="D184" s="40">
        <v>192.98000000000002</v>
      </c>
      <c r="E184" s="40">
        <v>180.46551724137933</v>
      </c>
      <c r="G184" t="s">
        <v>15</v>
      </c>
      <c r="H184" s="25">
        <f t="shared" si="7"/>
        <v>0.66483877925876234</v>
      </c>
    </row>
    <row r="185" spans="1:8">
      <c r="A185" t="s">
        <v>15</v>
      </c>
      <c r="B185" s="40">
        <v>162.79166666666669</v>
      </c>
      <c r="C185" s="40">
        <v>173.57499999999996</v>
      </c>
      <c r="D185" s="40">
        <v>177.54000000000002</v>
      </c>
      <c r="E185" s="40">
        <v>169.79655172413797</v>
      </c>
      <c r="G185" t="s">
        <v>17</v>
      </c>
      <c r="H185" s="25">
        <f t="shared" si="7"/>
        <v>0.57277588670658219</v>
      </c>
    </row>
    <row r="186" spans="1:8">
      <c r="A186" t="s">
        <v>17</v>
      </c>
      <c r="B186" s="40">
        <v>162.21666666666667</v>
      </c>
      <c r="C186" s="40">
        <v>177.25833333333335</v>
      </c>
      <c r="D186" s="40">
        <v>186.28000000000003</v>
      </c>
      <c r="E186" s="40">
        <v>172.58965517241381</v>
      </c>
      <c r="G186" t="s">
        <v>18</v>
      </c>
      <c r="H186" s="25">
        <f t="shared" si="7"/>
        <v>0.60786276184636068</v>
      </c>
    </row>
    <row r="187" spans="1:8">
      <c r="A187" t="s">
        <v>18</v>
      </c>
      <c r="B187" s="40">
        <v>152.49166666666665</v>
      </c>
      <c r="C187" s="40">
        <v>169.94166666666666</v>
      </c>
      <c r="D187" s="40">
        <v>178.78000000000003</v>
      </c>
      <c r="E187" s="40">
        <v>164.24482758620687</v>
      </c>
      <c r="G187" t="s">
        <v>19</v>
      </c>
      <c r="H187" s="25">
        <f t="shared" si="7"/>
        <v>0.57862107268248053</v>
      </c>
    </row>
    <row r="188" spans="1:8">
      <c r="A188" t="s">
        <v>19</v>
      </c>
      <c r="B188" s="40">
        <v>160.81666666666666</v>
      </c>
      <c r="C188" s="40">
        <v>176.19999999999996</v>
      </c>
      <c r="D188" s="40">
        <v>185.18</v>
      </c>
      <c r="E188" s="40">
        <v>171.38275862068966</v>
      </c>
      <c r="G188" t="s">
        <v>21</v>
      </c>
      <c r="H188" s="25">
        <f t="shared" si="7"/>
        <v>0.63717346714058432</v>
      </c>
    </row>
    <row r="189" spans="1:8">
      <c r="A189" t="s">
        <v>21</v>
      </c>
      <c r="B189" s="40">
        <v>159.05833333333331</v>
      </c>
      <c r="C189" s="40">
        <v>175.13333333333333</v>
      </c>
      <c r="D189" s="40">
        <v>182.1</v>
      </c>
      <c r="E189" s="40">
        <v>169.68275862068964</v>
      </c>
      <c r="G189" t="s">
        <v>173</v>
      </c>
      <c r="H189" s="25">
        <f t="shared" si="7"/>
        <v>0.47577815342138191</v>
      </c>
    </row>
    <row r="190" spans="1:8">
      <c r="A190" t="s">
        <v>173</v>
      </c>
      <c r="B190" s="40">
        <v>161.48333333333332</v>
      </c>
      <c r="C190" s="40">
        <v>168.04999999999998</v>
      </c>
      <c r="D190" s="40">
        <v>173.98</v>
      </c>
      <c r="E190" s="40">
        <v>166.3551724137931</v>
      </c>
      <c r="G190" t="s">
        <v>22</v>
      </c>
      <c r="H190" s="25">
        <f t="shared" si="7"/>
        <v>0.55491346447572676</v>
      </c>
    </row>
    <row r="191" spans="1:8">
      <c r="A191" t="s">
        <v>22</v>
      </c>
      <c r="B191" s="40">
        <v>155.17499999999998</v>
      </c>
      <c r="C191" s="40">
        <v>166.71666666666667</v>
      </c>
      <c r="D191" s="40">
        <v>174.21999999999997</v>
      </c>
      <c r="E191" s="40">
        <v>163.23448275862069</v>
      </c>
      <c r="G191" t="s">
        <v>23</v>
      </c>
      <c r="H191" s="25">
        <f t="shared" si="7"/>
        <v>0.49495937395032263</v>
      </c>
    </row>
    <row r="192" spans="1:8">
      <c r="A192" t="s">
        <v>23</v>
      </c>
      <c r="B192" s="40">
        <v>165.84166666666667</v>
      </c>
      <c r="C192" s="40">
        <v>175.92499999999998</v>
      </c>
      <c r="D192" s="40">
        <v>184.35999999999999</v>
      </c>
      <c r="E192" s="40">
        <v>173.20689655172413</v>
      </c>
      <c r="G192" t="s">
        <v>24</v>
      </c>
      <c r="H192" s="25">
        <f t="shared" si="7"/>
        <v>0.69423698872153516</v>
      </c>
    </row>
    <row r="193" spans="1:8">
      <c r="A193" t="s">
        <v>24</v>
      </c>
      <c r="B193" s="40">
        <v>150.55833333333331</v>
      </c>
      <c r="C193" s="40">
        <v>161.09166666666667</v>
      </c>
      <c r="D193" s="40">
        <v>164.26</v>
      </c>
      <c r="E193" s="40">
        <v>157.27931034482759</v>
      </c>
      <c r="G193" t="s">
        <v>26</v>
      </c>
      <c r="H193" s="25">
        <f t="shared" si="7"/>
        <v>0.52353047699913702</v>
      </c>
    </row>
    <row r="194" spans="1:8">
      <c r="A194" t="s">
        <v>26</v>
      </c>
      <c r="B194" s="40">
        <v>162.1166666666667</v>
      </c>
      <c r="C194" s="40">
        <v>169.82499999999999</v>
      </c>
      <c r="D194" s="40">
        <v>175.56</v>
      </c>
      <c r="E194" s="40">
        <v>167.62413793103448</v>
      </c>
      <c r="G194" t="s">
        <v>16</v>
      </c>
      <c r="H194" s="25">
        <f t="shared" si="7"/>
        <v>0.39754056045018205</v>
      </c>
    </row>
    <row r="195" spans="1:8">
      <c r="A195" t="s">
        <v>16</v>
      </c>
      <c r="B195" s="40">
        <v>190.65</v>
      </c>
      <c r="C195" s="40">
        <v>194.75</v>
      </c>
      <c r="D195" s="40">
        <v>199.76000000000002</v>
      </c>
      <c r="E195" s="40">
        <v>193.91724137931035</v>
      </c>
      <c r="G195" t="s">
        <v>27</v>
      </c>
      <c r="H195" s="25">
        <f t="shared" si="7"/>
        <v>0.41343447838814212</v>
      </c>
    </row>
    <row r="196" spans="1:8">
      <c r="A196" t="s">
        <v>27</v>
      </c>
      <c r="B196" s="40">
        <v>158.74166666666665</v>
      </c>
      <c r="C196" s="40">
        <v>169.54166666666666</v>
      </c>
      <c r="D196" s="40">
        <v>181.95999999999998</v>
      </c>
      <c r="E196" s="40">
        <v>167.21379310344827</v>
      </c>
      <c r="G196" t="s">
        <v>25</v>
      </c>
      <c r="H196" s="25">
        <f t="shared" si="7"/>
        <v>0.62367821609628149</v>
      </c>
    </row>
    <row r="197" spans="1:8">
      <c r="A197" t="s">
        <v>25</v>
      </c>
      <c r="B197" s="40">
        <v>155.6</v>
      </c>
      <c r="C197" s="40">
        <v>165.69166666666669</v>
      </c>
      <c r="D197" s="40">
        <v>170.4</v>
      </c>
      <c r="E197" s="40">
        <v>162.32758620689654</v>
      </c>
      <c r="G197" t="s">
        <v>28</v>
      </c>
      <c r="H197" s="25">
        <f t="shared" si="7"/>
        <v>0.55690583398202798</v>
      </c>
    </row>
    <row r="198" spans="1:8">
      <c r="A198" t="s">
        <v>28</v>
      </c>
      <c r="B198" s="40">
        <v>157.60833333333335</v>
      </c>
      <c r="C198" s="40">
        <v>167.78333333333333</v>
      </c>
      <c r="D198" s="40">
        <v>174.34</v>
      </c>
      <c r="E198" s="40">
        <v>164.70344827586209</v>
      </c>
    </row>
    <row r="211" spans="3:6">
      <c r="C211" s="25"/>
      <c r="F211" s="40"/>
    </row>
    <row r="212" spans="3:6">
      <c r="C212" s="25"/>
      <c r="F212" s="40"/>
    </row>
    <row r="213" spans="3:6">
      <c r="F213" s="40"/>
    </row>
    <row r="214" spans="3:6">
      <c r="F214" s="40"/>
    </row>
    <row r="215" spans="3:6">
      <c r="F215" s="40"/>
    </row>
    <row r="216" spans="3:6">
      <c r="F216" s="40"/>
    </row>
    <row r="217" spans="3:6">
      <c r="F217" s="40"/>
    </row>
    <row r="218" spans="3:6">
      <c r="F218" s="40"/>
    </row>
    <row r="219" spans="3:6">
      <c r="F219" s="40"/>
    </row>
    <row r="220" spans="3:6">
      <c r="F220" s="40"/>
    </row>
    <row r="221" spans="3:6">
      <c r="F221" s="40"/>
    </row>
    <row r="222" spans="3:6">
      <c r="F222" s="40"/>
    </row>
  </sheetData>
  <mergeCells count="4">
    <mergeCell ref="A1:C1"/>
    <mergeCell ref="A21:C21"/>
    <mergeCell ref="E38:H38"/>
    <mergeCell ref="F124:I124"/>
  </mergeCells>
  <phoneticPr fontId="11" type="noConversion"/>
  <conditionalFormatting sqref="G172:H1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C77E-885E-4453-940B-A9436ED2FC33}">
  <dimension ref="A1:S36"/>
  <sheetViews>
    <sheetView zoomScale="80" workbookViewId="0">
      <selection activeCell="Q1" sqref="Q1:S29"/>
    </sheetView>
  </sheetViews>
  <sheetFormatPr defaultRowHeight="14.4"/>
  <cols>
    <col min="7" max="7" width="11.109375" bestFit="1" customWidth="1"/>
    <col min="9" max="9" width="10.6640625" bestFit="1" customWidth="1"/>
    <col min="10" max="10" width="10.5546875" bestFit="1" customWidth="1"/>
    <col min="12" max="12" width="9.5546875" bestFit="1" customWidth="1"/>
    <col min="18" max="18" width="9.77734375" bestFit="1" customWidth="1"/>
  </cols>
  <sheetData>
    <row r="1" spans="1:19" ht="15.6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Q1" t="s">
        <v>1</v>
      </c>
      <c r="R1" t="s">
        <v>2</v>
      </c>
      <c r="S1" t="s">
        <v>175</v>
      </c>
    </row>
    <row r="2" spans="1:19" ht="20.399999999999999">
      <c r="A2" s="51" t="s">
        <v>126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Q2">
        <v>2021</v>
      </c>
      <c r="R2" s="38" t="s">
        <v>31</v>
      </c>
      <c r="S2" s="39">
        <v>54.794569624999994</v>
      </c>
    </row>
    <row r="3" spans="1:19" ht="15.6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Q3">
        <v>2021</v>
      </c>
      <c r="R3" s="38" t="s">
        <v>34</v>
      </c>
      <c r="S3" s="39">
        <v>61.216117289473672</v>
      </c>
    </row>
    <row r="4" spans="1:19" ht="15.6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Q4">
        <v>2021</v>
      </c>
      <c r="R4" s="38" t="s">
        <v>35</v>
      </c>
      <c r="S4" s="39">
        <v>64.729496782608663</v>
      </c>
    </row>
    <row r="5" spans="1:19" ht="15.6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Q5">
        <v>2021</v>
      </c>
      <c r="R5" s="38" t="s">
        <v>36</v>
      </c>
      <c r="S5" s="39">
        <v>63.396976500000008</v>
      </c>
    </row>
    <row r="6" spans="1:19" ht="15.6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Q6">
        <v>2021</v>
      </c>
      <c r="R6" s="38" t="s">
        <v>37</v>
      </c>
      <c r="S6" s="39">
        <v>66.953084852941174</v>
      </c>
    </row>
    <row r="7" spans="1:19" ht="15.6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Q7">
        <v>2021</v>
      </c>
      <c r="R7" s="38" t="s">
        <v>38</v>
      </c>
      <c r="S7" s="39">
        <v>71.982647477272721</v>
      </c>
    </row>
    <row r="8" spans="1:19" ht="17.399999999999999">
      <c r="A8" s="52" t="s">
        <v>127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Q8">
        <v>2021</v>
      </c>
      <c r="R8" s="38" t="s">
        <v>39</v>
      </c>
      <c r="S8" s="39">
        <v>73.539060523809511</v>
      </c>
    </row>
    <row r="9" spans="1:19" ht="15.6">
      <c r="Q9">
        <v>2021</v>
      </c>
      <c r="R9" s="38" t="s">
        <v>40</v>
      </c>
      <c r="S9" s="39">
        <v>69.804724424999989</v>
      </c>
    </row>
    <row r="10" spans="1:19" ht="15.6">
      <c r="Q10">
        <v>2021</v>
      </c>
      <c r="R10" s="38" t="s">
        <v>41</v>
      </c>
      <c r="S10" s="39">
        <v>73.130738295454549</v>
      </c>
    </row>
    <row r="11" spans="1:19" ht="15.6">
      <c r="A11" s="31" t="s">
        <v>1</v>
      </c>
      <c r="B11" s="32">
        <v>33329</v>
      </c>
      <c r="C11" s="32">
        <v>33359</v>
      </c>
      <c r="D11" s="32">
        <v>33390</v>
      </c>
      <c r="E11" s="32">
        <v>33420</v>
      </c>
      <c r="F11" s="32">
        <v>33451</v>
      </c>
      <c r="G11" s="32">
        <v>33482</v>
      </c>
      <c r="H11" s="32">
        <v>33512</v>
      </c>
      <c r="I11" s="32">
        <v>33543</v>
      </c>
      <c r="J11" s="32">
        <v>33573</v>
      </c>
      <c r="K11" s="32">
        <v>33604</v>
      </c>
      <c r="L11" s="32">
        <v>33635</v>
      </c>
      <c r="M11" s="32">
        <v>33664</v>
      </c>
      <c r="N11" s="32" t="s">
        <v>128</v>
      </c>
      <c r="O11" s="32" t="s">
        <v>129</v>
      </c>
      <c r="Q11">
        <v>2021</v>
      </c>
      <c r="R11" s="38" t="s">
        <v>42</v>
      </c>
      <c r="S11" s="39">
        <v>82.107393785714294</v>
      </c>
    </row>
    <row r="12" spans="1:19" ht="15.6">
      <c r="A12" s="33" t="s">
        <v>130</v>
      </c>
      <c r="B12" s="34">
        <v>22.51</v>
      </c>
      <c r="C12" s="34">
        <v>26.6</v>
      </c>
      <c r="D12" s="34">
        <v>28.49</v>
      </c>
      <c r="E12" s="34">
        <v>27.26</v>
      </c>
      <c r="F12" s="34">
        <v>28.328848863636367</v>
      </c>
      <c r="G12" s="34">
        <v>31.34</v>
      </c>
      <c r="H12" s="34">
        <v>30.5</v>
      </c>
      <c r="I12" s="34">
        <v>30.926621590909097</v>
      </c>
      <c r="J12" s="34">
        <v>23.25</v>
      </c>
      <c r="K12" s="34">
        <v>24.02</v>
      </c>
      <c r="L12" s="34">
        <v>25.92</v>
      </c>
      <c r="M12" s="34">
        <v>23.82</v>
      </c>
      <c r="N12" s="35">
        <v>26.924166666666665</v>
      </c>
      <c r="O12" s="36" t="s">
        <v>131</v>
      </c>
      <c r="Q12">
        <v>2021</v>
      </c>
      <c r="R12" s="38" t="s">
        <v>44</v>
      </c>
      <c r="S12" s="39">
        <v>80.637301023809528</v>
      </c>
    </row>
    <row r="13" spans="1:19" ht="15.6">
      <c r="A13" s="37" t="s">
        <v>132</v>
      </c>
      <c r="B13" s="34">
        <v>24.82</v>
      </c>
      <c r="C13" s="34">
        <v>26.95</v>
      </c>
      <c r="D13" s="34">
        <v>26.63</v>
      </c>
      <c r="E13" s="34">
        <v>23.99</v>
      </c>
      <c r="F13" s="34">
        <v>25.01</v>
      </c>
      <c r="G13" s="34">
        <v>24.79</v>
      </c>
      <c r="H13" s="34">
        <v>20.05</v>
      </c>
      <c r="I13" s="34">
        <v>18.239999999999998</v>
      </c>
      <c r="J13" s="34">
        <v>18.239999999999998</v>
      </c>
      <c r="K13" s="34">
        <v>18.920000000000002</v>
      </c>
      <c r="L13" s="34">
        <v>19.529986842105259</v>
      </c>
      <c r="M13" s="34">
        <v>23.31</v>
      </c>
      <c r="N13" s="35">
        <v>22.551701476377943</v>
      </c>
      <c r="O13" s="36" t="s">
        <v>131</v>
      </c>
      <c r="Q13">
        <v>2021</v>
      </c>
      <c r="R13" s="38" t="s">
        <v>45</v>
      </c>
      <c r="S13" s="39">
        <v>73.298823523809531</v>
      </c>
    </row>
    <row r="14" spans="1:19" ht="15.6">
      <c r="A14" s="33" t="s">
        <v>133</v>
      </c>
      <c r="B14" s="34">
        <v>25.029405681818183</v>
      </c>
      <c r="C14" s="34">
        <v>24.994865217391304</v>
      </c>
      <c r="D14" s="34">
        <v>24.051813749999997</v>
      </c>
      <c r="E14" s="34">
        <v>25.183221739130431</v>
      </c>
      <c r="F14" s="34">
        <v>25.855818181818179</v>
      </c>
      <c r="G14" s="34">
        <v>27.495242857142859</v>
      </c>
      <c r="H14" s="34">
        <v>26.902101086956524</v>
      </c>
      <c r="I14" s="34">
        <v>23.682511904761906</v>
      </c>
      <c r="J14" s="34">
        <v>27.110101190476186</v>
      </c>
      <c r="K14" s="34">
        <v>29.592549999999996</v>
      </c>
      <c r="L14" s="34">
        <v>31.308380555555548</v>
      </c>
      <c r="M14" s="34">
        <v>28.825039285714286</v>
      </c>
      <c r="N14" s="35">
        <v>26.6</v>
      </c>
      <c r="O14" s="36" t="s">
        <v>131</v>
      </c>
      <c r="Q14">
        <v>2022</v>
      </c>
      <c r="R14" s="38" t="s">
        <v>31</v>
      </c>
      <c r="S14" s="39">
        <v>84.666318799999985</v>
      </c>
    </row>
    <row r="15" spans="1:19" ht="15.6">
      <c r="A15" s="37" t="s">
        <v>134</v>
      </c>
      <c r="B15" s="34">
        <v>24.214591666666667</v>
      </c>
      <c r="C15" s="34">
        <v>24.98887894736842</v>
      </c>
      <c r="D15" s="34">
        <v>26.425924999999999</v>
      </c>
      <c r="E15" s="34">
        <v>27.458449999999999</v>
      </c>
      <c r="F15" s="34">
        <v>28.663598809523808</v>
      </c>
      <c r="G15" s="34">
        <v>26.265218181818184</v>
      </c>
      <c r="H15" s="34">
        <v>28.449944318181817</v>
      </c>
      <c r="I15" s="34">
        <v>28.226284210526316</v>
      </c>
      <c r="J15" s="34">
        <v>28.966610714285707</v>
      </c>
      <c r="K15" s="34">
        <v>29.999534210526313</v>
      </c>
      <c r="L15" s="34">
        <v>29.647267105263154</v>
      </c>
      <c r="M15" s="34">
        <v>32.210322826086951</v>
      </c>
      <c r="N15" s="35">
        <v>27.98</v>
      </c>
      <c r="O15" s="36" t="s">
        <v>131</v>
      </c>
      <c r="Q15">
        <v>2022</v>
      </c>
      <c r="R15" s="38" t="s">
        <v>34</v>
      </c>
      <c r="S15" s="39">
        <v>94.067715194444446</v>
      </c>
    </row>
    <row r="16" spans="1:19" ht="15.6">
      <c r="A16" s="33" t="s">
        <v>135</v>
      </c>
      <c r="B16" s="34">
        <v>32.365204761904764</v>
      </c>
      <c r="C16" s="34">
        <v>36.078851249999992</v>
      </c>
      <c r="D16" s="34">
        <v>34.159547619047622</v>
      </c>
      <c r="E16" s="34">
        <v>36.353381818181809</v>
      </c>
      <c r="F16" s="34">
        <v>40.517199999999995</v>
      </c>
      <c r="G16" s="34">
        <v>39.149477272727275</v>
      </c>
      <c r="H16" s="34">
        <v>43.375466666666675</v>
      </c>
      <c r="I16" s="34">
        <v>38.898870000000002</v>
      </c>
      <c r="J16" s="34">
        <v>36.816215476190465</v>
      </c>
      <c r="K16" s="34">
        <v>40.96200249999999</v>
      </c>
      <c r="L16" s="34">
        <v>42.670598611111117</v>
      </c>
      <c r="M16" s="34">
        <v>49.27002045454546</v>
      </c>
      <c r="N16" s="35">
        <v>39.205833333333331</v>
      </c>
      <c r="O16" s="36" t="s">
        <v>131</v>
      </c>
      <c r="Q16">
        <v>2022</v>
      </c>
      <c r="R16" s="38" t="s">
        <v>35</v>
      </c>
      <c r="S16" s="39">
        <v>112.87479254347826</v>
      </c>
    </row>
    <row r="17" spans="1:19" ht="15.6">
      <c r="A17" s="37" t="s">
        <v>136</v>
      </c>
      <c r="B17" s="34">
        <v>49.427602380952379</v>
      </c>
      <c r="C17" s="34">
        <v>46.995223684210522</v>
      </c>
      <c r="D17" s="34">
        <v>52.720745454545458</v>
      </c>
      <c r="E17" s="34">
        <v>55.008083333333325</v>
      </c>
      <c r="F17" s="34">
        <v>60.048336363636373</v>
      </c>
      <c r="G17" s="34">
        <v>59.739213636363637</v>
      </c>
      <c r="H17" s="34">
        <v>56.279061904761896</v>
      </c>
      <c r="I17" s="34">
        <v>53.143807500000001</v>
      </c>
      <c r="J17" s="34">
        <v>55.045628571428587</v>
      </c>
      <c r="K17" s="34">
        <v>60.54291666666667</v>
      </c>
      <c r="L17" s="34">
        <v>58.953329999999994</v>
      </c>
      <c r="M17" s="34">
        <v>60.011573913043478</v>
      </c>
      <c r="N17" s="35">
        <v>55.720000000000006</v>
      </c>
      <c r="O17" s="36" t="s">
        <v>137</v>
      </c>
      <c r="Q17">
        <v>2022</v>
      </c>
      <c r="R17" s="38" t="s">
        <v>36</v>
      </c>
      <c r="S17" s="39">
        <v>102.96599786842103</v>
      </c>
    </row>
    <row r="18" spans="1:19" ht="15.6">
      <c r="A18" s="33" t="s">
        <v>138</v>
      </c>
      <c r="B18" s="34">
        <v>67.055031315789464</v>
      </c>
      <c r="C18" s="34">
        <v>67.22359075</v>
      </c>
      <c r="D18" s="34">
        <v>66.897534999999976</v>
      </c>
      <c r="E18" s="34">
        <v>71.285795238095261</v>
      </c>
      <c r="F18" s="34">
        <v>70.775921818181828</v>
      </c>
      <c r="G18" s="34">
        <v>60.933454285714276</v>
      </c>
      <c r="H18" s="34">
        <v>57.270684761904761</v>
      </c>
      <c r="I18" s="34">
        <v>57.793637500000003</v>
      </c>
      <c r="J18" s="34">
        <v>60.34467149999999</v>
      </c>
      <c r="K18" s="34">
        <v>52.529441428571438</v>
      </c>
      <c r="L18" s="34">
        <v>56.531044722222227</v>
      </c>
      <c r="M18" s="34">
        <v>60.262107954545442</v>
      </c>
      <c r="N18" s="35">
        <v>62.46</v>
      </c>
      <c r="O18" s="36" t="s">
        <v>139</v>
      </c>
      <c r="Q18">
        <v>2022</v>
      </c>
      <c r="R18" s="38" t="s">
        <v>37</v>
      </c>
      <c r="S18" s="39">
        <v>109.50503773684208</v>
      </c>
    </row>
    <row r="19" spans="1:19" ht="15.6">
      <c r="A19" s="37" t="s">
        <v>140</v>
      </c>
      <c r="B19" s="34">
        <v>65.481951250000009</v>
      </c>
      <c r="C19" s="34">
        <v>65.695437249999983</v>
      </c>
      <c r="D19" s="34">
        <v>68.099250714285716</v>
      </c>
      <c r="E19" s="34">
        <v>72.575061818181794</v>
      </c>
      <c r="F19" s="34">
        <v>68.982336590909085</v>
      </c>
      <c r="G19" s="34">
        <v>74.776604250000005</v>
      </c>
      <c r="H19" s="34">
        <v>79.327164347826084</v>
      </c>
      <c r="I19" s="34">
        <v>89.107013571428567</v>
      </c>
      <c r="J19" s="34">
        <v>87.921265000000034</v>
      </c>
      <c r="K19" s="34">
        <v>89.517554090909101</v>
      </c>
      <c r="L19" s="34">
        <v>92.374237368421049</v>
      </c>
      <c r="M19" s="34">
        <v>99.759819499999978</v>
      </c>
      <c r="N19" s="35">
        <v>79.249166666666667</v>
      </c>
      <c r="O19" s="36" t="s">
        <v>141</v>
      </c>
      <c r="Q19">
        <v>2022</v>
      </c>
      <c r="R19" s="38" t="s">
        <v>38</v>
      </c>
      <c r="S19" s="39">
        <v>116.01138504999999</v>
      </c>
    </row>
    <row r="20" spans="1:19" ht="15.6">
      <c r="A20" s="33" t="s">
        <v>142</v>
      </c>
      <c r="B20" s="34">
        <v>105.72015318181816</v>
      </c>
      <c r="C20" s="34">
        <v>120.90896144736843</v>
      </c>
      <c r="D20" s="34">
        <v>129.71535511904762</v>
      </c>
      <c r="E20" s="34">
        <v>132.47124826086957</v>
      </c>
      <c r="F20" s="34">
        <v>113.05438523809524</v>
      </c>
      <c r="G20" s="34">
        <v>96.812891590909103</v>
      </c>
      <c r="H20" s="34">
        <v>69.121526666666668</v>
      </c>
      <c r="I20" s="34">
        <v>50.907636000000011</v>
      </c>
      <c r="J20" s="34">
        <v>40.61143324999999</v>
      </c>
      <c r="K20" s="34">
        <v>43.986057631578959</v>
      </c>
      <c r="L20" s="34">
        <v>43.217028000000006</v>
      </c>
      <c r="M20" s="34">
        <v>46.021762045454544</v>
      </c>
      <c r="N20" s="35">
        <v>83.566666666666663</v>
      </c>
      <c r="O20" s="36" t="s">
        <v>143</v>
      </c>
      <c r="Q20">
        <v>2022</v>
      </c>
      <c r="R20" s="38" t="s">
        <v>39</v>
      </c>
      <c r="S20" s="39">
        <v>105.49124737500001</v>
      </c>
    </row>
    <row r="21" spans="1:19" ht="15.6">
      <c r="A21" s="37" t="s">
        <v>144</v>
      </c>
      <c r="B21" s="34">
        <v>50.135601875000006</v>
      </c>
      <c r="C21" s="34">
        <v>58.003360416666673</v>
      </c>
      <c r="D21" s="34">
        <v>69.115276136363633</v>
      </c>
      <c r="E21" s="34">
        <v>64.82460978260869</v>
      </c>
      <c r="F21" s="34">
        <v>71.979192105263166</v>
      </c>
      <c r="G21" s="34">
        <v>67.701650000000001</v>
      </c>
      <c r="H21" s="34">
        <v>73.064288636363642</v>
      </c>
      <c r="I21" s="34">
        <v>77.390866249999959</v>
      </c>
      <c r="J21" s="34">
        <v>75.01622261904761</v>
      </c>
      <c r="K21" s="34">
        <v>76.608826250000021</v>
      </c>
      <c r="L21" s="34">
        <v>73.694277777777771</v>
      </c>
      <c r="M21" s="34">
        <v>78.018300000000025</v>
      </c>
      <c r="N21" s="35">
        <v>69.762270040485845</v>
      </c>
      <c r="O21" s="36" t="s">
        <v>145</v>
      </c>
      <c r="Q21">
        <v>2022</v>
      </c>
      <c r="R21" s="38" t="s">
        <v>40</v>
      </c>
      <c r="S21" s="39">
        <v>97.404465428571427</v>
      </c>
    </row>
    <row r="22" spans="1:19" ht="15.6">
      <c r="A22" s="37" t="s">
        <v>146</v>
      </c>
      <c r="B22" s="34">
        <v>84.08172900000001</v>
      </c>
      <c r="C22" s="34">
        <v>76.161427777777774</v>
      </c>
      <c r="D22" s="34">
        <v>74.331090000000003</v>
      </c>
      <c r="E22" s="34">
        <v>73.543052272727266</v>
      </c>
      <c r="F22" s="34">
        <v>75.126988999999995</v>
      </c>
      <c r="G22" s="34">
        <v>76.092999999999989</v>
      </c>
      <c r="H22" s="34">
        <v>81.109814285714293</v>
      </c>
      <c r="I22" s="34">
        <v>84.255698500000008</v>
      </c>
      <c r="J22" s="34">
        <v>89.772982380952385</v>
      </c>
      <c r="K22" s="34">
        <v>93.868447999999987</v>
      </c>
      <c r="L22" s="34">
        <v>101.62099944444444</v>
      </c>
      <c r="M22" s="34">
        <v>110.71446956521741</v>
      </c>
      <c r="N22" s="35">
        <v>85.09</v>
      </c>
      <c r="O22" s="36" t="s">
        <v>147</v>
      </c>
      <c r="Q22">
        <v>2022</v>
      </c>
      <c r="R22" s="38" t="s">
        <v>41</v>
      </c>
      <c r="S22" s="39">
        <v>90.706344809523813</v>
      </c>
    </row>
    <row r="23" spans="1:19" ht="15.6">
      <c r="A23" s="37" t="s">
        <v>148</v>
      </c>
      <c r="B23" s="34">
        <v>118.63579277777778</v>
      </c>
      <c r="C23" s="34">
        <v>110.80254368421052</v>
      </c>
      <c r="D23" s="34">
        <v>109.99406772727275</v>
      </c>
      <c r="E23" s="34">
        <v>112.52711428571428</v>
      </c>
      <c r="F23" s="34">
        <v>106.93536000000002</v>
      </c>
      <c r="G23" s="34">
        <v>108.79064681818183</v>
      </c>
      <c r="H23" s="34">
        <v>106.10836949999998</v>
      </c>
      <c r="I23" s="34">
        <v>109.61574428571427</v>
      </c>
      <c r="J23" s="34">
        <v>107.19388799999999</v>
      </c>
      <c r="K23" s="34">
        <v>110.46828473684211</v>
      </c>
      <c r="L23" s="34">
        <v>117.66619714285711</v>
      </c>
      <c r="M23" s="34">
        <v>123.61055818181818</v>
      </c>
      <c r="N23" s="35">
        <v>111.89</v>
      </c>
      <c r="O23" s="36" t="s">
        <v>149</v>
      </c>
      <c r="Q23">
        <v>2022</v>
      </c>
      <c r="R23" s="38" t="s">
        <v>42</v>
      </c>
      <c r="S23" s="39">
        <v>91.698948700000003</v>
      </c>
    </row>
    <row r="24" spans="1:19" ht="15.6">
      <c r="A24" s="37" t="s">
        <v>150</v>
      </c>
      <c r="B24" s="34">
        <v>117.97451263157893</v>
      </c>
      <c r="C24" s="34">
        <v>108.05380666666667</v>
      </c>
      <c r="D24" s="34">
        <v>94.507602631578962</v>
      </c>
      <c r="E24" s="34">
        <v>100.33814000000001</v>
      </c>
      <c r="F24" s="34">
        <v>110.06828299999999</v>
      </c>
      <c r="G24" s="34">
        <v>111.77087950000001</v>
      </c>
      <c r="H24" s="34">
        <v>109.78858409090908</v>
      </c>
      <c r="I24" s="34">
        <v>107.87074714285717</v>
      </c>
      <c r="J24" s="34">
        <v>107.28096684210526</v>
      </c>
      <c r="K24" s="34">
        <v>109.55123681818182</v>
      </c>
      <c r="L24" s="34">
        <v>112.67557388888889</v>
      </c>
      <c r="M24" s="34">
        <v>106.44967000000001</v>
      </c>
      <c r="N24" s="35">
        <v>107.97</v>
      </c>
      <c r="O24" s="36" t="s">
        <v>151</v>
      </c>
      <c r="Q24">
        <v>2022</v>
      </c>
      <c r="R24" s="38" t="s">
        <v>44</v>
      </c>
      <c r="S24" s="39">
        <v>87.552266068181822</v>
      </c>
    </row>
    <row r="25" spans="1:19" ht="15.6">
      <c r="A25" s="33" t="s">
        <v>152</v>
      </c>
      <c r="B25" s="34">
        <v>101.57480404761903</v>
      </c>
      <c r="C25" s="34">
        <v>101.09704973684211</v>
      </c>
      <c r="D25" s="34">
        <v>101.11112850000002</v>
      </c>
      <c r="E25" s="34">
        <v>104.85975108695654</v>
      </c>
      <c r="F25" s="34">
        <v>108.45469894736839</v>
      </c>
      <c r="G25" s="34">
        <v>109.46571142857142</v>
      </c>
      <c r="H25" s="34">
        <v>107.37352068181818</v>
      </c>
      <c r="I25" s="34">
        <v>106.55480452380951</v>
      </c>
      <c r="J25" s="34">
        <v>108.71841975000002</v>
      </c>
      <c r="K25" s="34">
        <v>105.29499857142855</v>
      </c>
      <c r="L25" s="34">
        <v>106.18825474999998</v>
      </c>
      <c r="M25" s="34">
        <v>105.29528785714285</v>
      </c>
      <c r="N25" s="35">
        <v>105.52</v>
      </c>
      <c r="O25" s="36" t="s">
        <v>153</v>
      </c>
      <c r="Q25">
        <v>2022</v>
      </c>
      <c r="R25" s="38" t="s">
        <v>45</v>
      </c>
      <c r="S25" s="39">
        <v>78.100942275000008</v>
      </c>
    </row>
    <row r="26" spans="1:19" ht="15.6">
      <c r="A26" s="33" t="s">
        <v>154</v>
      </c>
      <c r="B26" s="34">
        <v>105.55533930000001</v>
      </c>
      <c r="C26" s="34">
        <v>106.85322644444446</v>
      </c>
      <c r="D26" s="34">
        <v>109.0539181904762</v>
      </c>
      <c r="E26" s="34">
        <v>106.2961561818182</v>
      </c>
      <c r="F26" s="34">
        <v>101.89198810000001</v>
      </c>
      <c r="G26" s="34">
        <v>96.959094045454563</v>
      </c>
      <c r="H26" s="34">
        <v>86.827638380952408</v>
      </c>
      <c r="I26" s="34">
        <v>77.581451350000009</v>
      </c>
      <c r="J26" s="34">
        <v>61.211098238095246</v>
      </c>
      <c r="K26" s="34">
        <v>46.586617428571437</v>
      </c>
      <c r="L26" s="34">
        <v>56.430382166666682</v>
      </c>
      <c r="M26" s="34">
        <v>55.176776090909101</v>
      </c>
      <c r="N26" s="35">
        <v>84.156300105691088</v>
      </c>
      <c r="O26" s="36" t="s">
        <v>155</v>
      </c>
      <c r="Q26">
        <v>2023</v>
      </c>
      <c r="R26" s="38" t="s">
        <v>31</v>
      </c>
      <c r="S26" s="39">
        <v>80.922269684210534</v>
      </c>
    </row>
    <row r="27" spans="1:19" ht="15.6">
      <c r="A27" s="33" t="s">
        <v>156</v>
      </c>
      <c r="B27" s="34">
        <v>59.070307599999992</v>
      </c>
      <c r="C27" s="34">
        <v>63.821381000000002</v>
      </c>
      <c r="D27" s="34">
        <v>61.745464190476184</v>
      </c>
      <c r="E27" s="34">
        <v>56.300030227272721</v>
      </c>
      <c r="F27" s="34">
        <v>47.327433333333339</v>
      </c>
      <c r="G27" s="34">
        <v>46.104868599999996</v>
      </c>
      <c r="H27" s="34">
        <v>46.675260727272715</v>
      </c>
      <c r="I27" s="34">
        <v>42.504005149999998</v>
      </c>
      <c r="J27" s="34">
        <v>35.680888380952382</v>
      </c>
      <c r="K27" s="34">
        <v>28.078798200000005</v>
      </c>
      <c r="L27" s="34">
        <v>30.525591894736845</v>
      </c>
      <c r="M27" s="34">
        <v>36.421309142857147</v>
      </c>
      <c r="N27" s="35">
        <v>46.16562723966944</v>
      </c>
      <c r="O27" s="36" t="s">
        <v>157</v>
      </c>
      <c r="Q27">
        <v>2023</v>
      </c>
      <c r="R27" s="38" t="s">
        <v>34</v>
      </c>
      <c r="S27" s="39">
        <v>82.278706675000009</v>
      </c>
    </row>
    <row r="28" spans="1:19" ht="15.6">
      <c r="A28" s="33" t="s">
        <v>158</v>
      </c>
      <c r="B28" s="34">
        <v>39.879094571428574</v>
      </c>
      <c r="C28" s="34">
        <v>45.006805849999999</v>
      </c>
      <c r="D28" s="34">
        <v>46.963111931818183</v>
      </c>
      <c r="E28" s="34">
        <v>43.519136674999999</v>
      </c>
      <c r="F28" s="34">
        <v>44.384978928571435</v>
      </c>
      <c r="G28" s="34">
        <v>44.480860166666659</v>
      </c>
      <c r="H28" s="34">
        <v>49.252621083333331</v>
      </c>
      <c r="I28" s="34">
        <v>44.456194318181822</v>
      </c>
      <c r="J28" s="34">
        <v>52.735649124999995</v>
      </c>
      <c r="K28" s="34">
        <v>54.077528250000015</v>
      </c>
      <c r="L28" s="34">
        <v>54.86268470000001</v>
      </c>
      <c r="M28" s="34">
        <v>51.469629652173914</v>
      </c>
      <c r="N28" s="35">
        <v>47.557812594621531</v>
      </c>
      <c r="O28" s="36" t="s">
        <v>159</v>
      </c>
      <c r="Q28">
        <v>2023</v>
      </c>
      <c r="R28" s="38" t="s">
        <v>35</v>
      </c>
      <c r="S28" s="39">
        <v>78.539480282608693</v>
      </c>
    </row>
    <row r="29" spans="1:19" ht="15.6">
      <c r="A29" s="33" t="s">
        <v>160</v>
      </c>
      <c r="B29" s="34">
        <v>52.490691055555551</v>
      </c>
      <c r="C29" s="34">
        <v>50.567623025000003</v>
      </c>
      <c r="D29" s="34">
        <v>46.555774</v>
      </c>
      <c r="E29" s="34">
        <v>47.857632880952387</v>
      </c>
      <c r="F29" s="34">
        <v>50.633570880952391</v>
      </c>
      <c r="G29" s="34">
        <v>54.523307750000001</v>
      </c>
      <c r="H29" s="34">
        <v>56.059518095238097</v>
      </c>
      <c r="I29" s="34">
        <v>61.315904545454551</v>
      </c>
      <c r="J29" s="34">
        <v>62.290080157894742</v>
      </c>
      <c r="K29" s="34">
        <v>67.060153386363623</v>
      </c>
      <c r="L29" s="34">
        <v>63.537335763157884</v>
      </c>
      <c r="M29" s="34">
        <v>63.795413214285702</v>
      </c>
      <c r="N29" s="35">
        <v>56.426878865306136</v>
      </c>
      <c r="O29" s="36" t="s">
        <v>161</v>
      </c>
      <c r="Q29">
        <v>2023</v>
      </c>
      <c r="R29" s="38" t="s">
        <v>36</v>
      </c>
      <c r="S29" s="39">
        <v>83.755358416666667</v>
      </c>
    </row>
    <row r="30" spans="1:19" ht="15.6">
      <c r="A30" s="33" t="s">
        <v>162</v>
      </c>
      <c r="B30" s="34">
        <v>69.219098437499994</v>
      </c>
      <c r="C30" s="34">
        <v>75.252045250000009</v>
      </c>
      <c r="D30" s="34">
        <v>73.825793025000024</v>
      </c>
      <c r="E30" s="34">
        <v>73.468274863636353</v>
      </c>
      <c r="F30" s="34">
        <v>72.5347376</v>
      </c>
      <c r="G30" s="34">
        <v>77.883389637499988</v>
      </c>
      <c r="H30" s="34">
        <v>80.082670250000007</v>
      </c>
      <c r="I30" s="34">
        <v>65.399219369047628</v>
      </c>
      <c r="J30" s="34">
        <v>57.772638352941186</v>
      </c>
      <c r="K30" s="34">
        <v>59.26800257954546</v>
      </c>
      <c r="L30" s="34">
        <v>64.534530625000002</v>
      </c>
      <c r="M30" s="34">
        <v>66.739999999999995</v>
      </c>
      <c r="N30" s="35">
        <v>69.88</v>
      </c>
      <c r="O30" s="36" t="s">
        <v>163</v>
      </c>
    </row>
    <row r="31" spans="1:19" ht="15.6">
      <c r="A31" s="33" t="s">
        <v>164</v>
      </c>
      <c r="B31" s="34">
        <v>71.000922499999987</v>
      </c>
      <c r="C31" s="34">
        <v>70.013724342105249</v>
      </c>
      <c r="D31" s="34">
        <v>62.374424999999988</v>
      </c>
      <c r="E31" s="34">
        <v>63.627010326086953</v>
      </c>
      <c r="F31" s="34">
        <v>59.349817105263163</v>
      </c>
      <c r="G31" s="34">
        <v>61.723273214285719</v>
      </c>
      <c r="H31" s="34">
        <v>59.703420454545466</v>
      </c>
      <c r="I31" s="34">
        <v>62.53257261904762</v>
      </c>
      <c r="J31" s="34">
        <v>65.502042500000016</v>
      </c>
      <c r="K31" s="34">
        <v>64.309747023809535</v>
      </c>
      <c r="L31" s="34">
        <v>54.627359999999996</v>
      </c>
      <c r="M31" s="34">
        <v>33.358738068181822</v>
      </c>
      <c r="N31" s="35">
        <v>60.470826062752998</v>
      </c>
      <c r="O31" s="36" t="s">
        <v>165</v>
      </c>
    </row>
    <row r="32" spans="1:19" ht="15.6">
      <c r="A32" s="33" t="s">
        <v>166</v>
      </c>
      <c r="B32" s="34">
        <v>19.901683749999997</v>
      </c>
      <c r="C32" s="34">
        <v>30.605539617647054</v>
      </c>
      <c r="D32" s="34">
        <v>40.633868636363637</v>
      </c>
      <c r="E32" s="34">
        <v>43.347552547619046</v>
      </c>
      <c r="F32" s="34">
        <v>44.190017605263151</v>
      </c>
      <c r="G32" s="34">
        <v>41.35410665909091</v>
      </c>
      <c r="H32" s="34">
        <v>40.658228000000001</v>
      </c>
      <c r="I32" s="34">
        <v>43.340640499999999</v>
      </c>
      <c r="J32" s="34">
        <v>49.839816952380943</v>
      </c>
      <c r="K32" s="34">
        <v>54.794569624999994</v>
      </c>
      <c r="L32" s="34">
        <v>61.216117289473672</v>
      </c>
      <c r="M32" s="34">
        <v>64.729496782608663</v>
      </c>
      <c r="N32" s="35">
        <v>44.821938917004019</v>
      </c>
      <c r="O32" s="36" t="s">
        <v>167</v>
      </c>
    </row>
    <row r="33" spans="1:15" ht="15.6">
      <c r="A33" s="33" t="s">
        <v>168</v>
      </c>
      <c r="B33" s="34">
        <v>63.396976500000008</v>
      </c>
      <c r="C33" s="34">
        <v>66.953084852941174</v>
      </c>
      <c r="D33" s="34">
        <v>71.982647477272721</v>
      </c>
      <c r="E33" s="34">
        <v>73.539060523809511</v>
      </c>
      <c r="F33" s="34">
        <v>69.804724424999989</v>
      </c>
      <c r="G33" s="34">
        <v>73.130738295454549</v>
      </c>
      <c r="H33" s="34">
        <v>82.107393785714294</v>
      </c>
      <c r="I33" s="34">
        <v>80.637301023809528</v>
      </c>
      <c r="J33" s="34">
        <v>73.298823523809531</v>
      </c>
      <c r="K33" s="34">
        <v>84.666318799999985</v>
      </c>
      <c r="L33" s="34">
        <v>94.067715194444446</v>
      </c>
      <c r="M33" s="34">
        <v>112.87479254347826</v>
      </c>
      <c r="N33" s="35">
        <v>79.181425130081294</v>
      </c>
      <c r="O33" s="36" t="s">
        <v>167</v>
      </c>
    </row>
    <row r="34" spans="1:15" ht="15.6">
      <c r="A34" s="33" t="s">
        <v>169</v>
      </c>
      <c r="B34" s="34">
        <v>102.96599786842103</v>
      </c>
      <c r="C34" s="34">
        <v>109.50503773684208</v>
      </c>
      <c r="D34" s="34">
        <v>116.01138504999999</v>
      </c>
      <c r="E34" s="34">
        <v>105.49124737500001</v>
      </c>
      <c r="F34" s="34">
        <v>97.404465428571427</v>
      </c>
      <c r="G34" s="34">
        <v>90.706344809523813</v>
      </c>
      <c r="H34" s="34">
        <v>91.698948700000003</v>
      </c>
      <c r="I34" s="34">
        <v>87.552266068181822</v>
      </c>
      <c r="J34" s="34">
        <v>78.100942275000008</v>
      </c>
      <c r="K34" s="34">
        <v>80.922269684210534</v>
      </c>
      <c r="L34" s="34">
        <v>82.278706675000009</v>
      </c>
      <c r="M34" s="34">
        <v>78.539480282608693</v>
      </c>
      <c r="N34" s="35">
        <v>93.151566872950767</v>
      </c>
      <c r="O34" s="36" t="s">
        <v>167</v>
      </c>
    </row>
    <row r="35" spans="1:15" ht="15.6">
      <c r="A35" s="33" t="s">
        <v>170</v>
      </c>
      <c r="B35" s="34">
        <v>83.755358416666667</v>
      </c>
      <c r="C35" s="34">
        <v>74.981547824999993</v>
      </c>
      <c r="D35" s="34">
        <v>74.928252024999992</v>
      </c>
      <c r="E35" s="34">
        <v>80.368492428571415</v>
      </c>
      <c r="F35" s="34">
        <v>86.426703761904761</v>
      </c>
      <c r="G35" s="34">
        <v>93.539339400000003</v>
      </c>
      <c r="H35" s="34">
        <v>90.080343022727263</v>
      </c>
      <c r="I35" s="34">
        <v>83.455368214285699</v>
      </c>
      <c r="J35" s="34">
        <v>77.419721631578938</v>
      </c>
      <c r="K35" s="34">
        <v>79.216541545454547</v>
      </c>
      <c r="L35" s="34">
        <v>81.621881399999992</v>
      </c>
      <c r="M35" s="34">
        <v>84.486883150000011</v>
      </c>
      <c r="N35" s="35">
        <v>82.580010456967216</v>
      </c>
      <c r="O35" s="36" t="s">
        <v>167</v>
      </c>
    </row>
    <row r="36" spans="1:15" ht="15.6">
      <c r="A36" s="33" t="s">
        <v>171</v>
      </c>
      <c r="B36" s="34">
        <v>89.437476250000003</v>
      </c>
      <c r="C36" s="34">
        <v>83.624938157894732</v>
      </c>
      <c r="D36" s="34">
        <v>82.552871052631588</v>
      </c>
      <c r="E36" s="34">
        <v>84.148165217391295</v>
      </c>
      <c r="F36" s="34">
        <v>78.270687499999994</v>
      </c>
      <c r="G36" s="34">
        <v>73.694888690476205</v>
      </c>
      <c r="H36" s="34">
        <v>75.124704545454534</v>
      </c>
      <c r="I36" s="34">
        <v>73.016986904761893</v>
      </c>
      <c r="J36" s="34">
        <v>73.336846874999978</v>
      </c>
      <c r="K36" s="34">
        <v>80.196197499999997</v>
      </c>
      <c r="L36" s="34">
        <v>77.328566875000007</v>
      </c>
      <c r="M36" s="34">
        <v>72.466606250000012</v>
      </c>
      <c r="N36" s="35">
        <v>78.560027295918331</v>
      </c>
      <c r="O36" s="36" t="s">
        <v>172</v>
      </c>
    </row>
  </sheetData>
  <mergeCells count="2">
    <mergeCell ref="A2:O2"/>
    <mergeCell ref="A8:O8"/>
  </mergeCells>
  <phoneticPr fontId="1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FF21-B68B-4FBB-8AA9-48C386B0E774}">
  <dimension ref="A1"/>
  <sheetViews>
    <sheetView workbookViewId="0">
      <selection activeCell="U36" sqref="U36"/>
    </sheetView>
  </sheetViews>
  <sheetFormatPr defaultRowHeight="14.4"/>
  <cols>
    <col min="1" max="1" width="13.88671875" bestFit="1" customWidth="1"/>
    <col min="2" max="2" width="24.6640625" bestFit="1" customWidth="1"/>
    <col min="3" max="18" width="6" bestFit="1" customWidth="1"/>
    <col min="19" max="19" width="4" bestFit="1" customWidth="1"/>
    <col min="20" max="23" width="6" bestFit="1" customWidth="1"/>
    <col min="24" max="24" width="4" bestFit="1" customWidth="1"/>
    <col min="25" max="40" width="6" bestFit="1" customWidth="1"/>
    <col min="41" max="41" width="4" bestFit="1" customWidth="1"/>
    <col min="42" max="44" width="6" bestFit="1" customWidth="1"/>
    <col min="45" max="45" width="4" bestFit="1" customWidth="1"/>
    <col min="46" max="56" width="6" bestFit="1" customWidth="1"/>
    <col min="57" max="57" width="4" bestFit="1" customWidth="1"/>
    <col min="58" max="61" width="6" bestFit="1" customWidth="1"/>
    <col min="62" max="62" width="4" bestFit="1" customWidth="1"/>
    <col min="63" max="81" width="6" bestFit="1" customWidth="1"/>
    <col min="82" max="82" width="4" bestFit="1" customWidth="1"/>
    <col min="83" max="88" width="6" bestFit="1" customWidth="1"/>
    <col min="89" max="89" width="4" bestFit="1" customWidth="1"/>
    <col min="90" max="94" width="6" bestFit="1" customWidth="1"/>
    <col min="95" max="95" width="4" bestFit="1" customWidth="1"/>
    <col min="96" max="102" width="6" bestFit="1" customWidth="1"/>
    <col min="103" max="103" width="4" bestFit="1" customWidth="1"/>
    <col min="104" max="110" width="6" bestFit="1" customWidth="1"/>
    <col min="111" max="111" width="4" bestFit="1" customWidth="1"/>
    <col min="112" max="116" width="6" bestFit="1" customWidth="1"/>
    <col min="117" max="117" width="4" bestFit="1" customWidth="1"/>
    <col min="118" max="123" width="6" bestFit="1" customWidth="1"/>
    <col min="124" max="124" width="4" bestFit="1" customWidth="1"/>
    <col min="125" max="132" width="6" bestFit="1" customWidth="1"/>
    <col min="133" max="133" width="4" bestFit="1" customWidth="1"/>
    <col min="134" max="139" width="6" bestFit="1" customWidth="1"/>
    <col min="140" max="140" width="4" bestFit="1" customWidth="1"/>
    <col min="141" max="147" width="6" bestFit="1" customWidth="1"/>
    <col min="148" max="148" width="4" bestFit="1" customWidth="1"/>
    <col min="149" max="152" width="6" bestFit="1" customWidth="1"/>
    <col min="153" max="153" width="4" bestFit="1" customWidth="1"/>
    <col min="154" max="156" width="6" bestFit="1" customWidth="1"/>
    <col min="157" max="157" width="4" bestFit="1" customWidth="1"/>
    <col min="158" max="158" width="6" bestFit="1" customWidth="1"/>
    <col min="159" max="159" width="4" bestFit="1" customWidth="1"/>
    <col min="160" max="163" width="6" bestFit="1" customWidth="1"/>
    <col min="164" max="164" width="4" bestFit="1" customWidth="1"/>
    <col min="165" max="179" width="6" bestFit="1" customWidth="1"/>
    <col min="180" max="180" width="4" bestFit="1" customWidth="1"/>
    <col min="181" max="182" width="6" bestFit="1" customWidth="1"/>
    <col min="183" max="183" width="4" bestFit="1" customWidth="1"/>
    <col min="184" max="187" width="6" bestFit="1" customWidth="1"/>
    <col min="188" max="188" width="4" bestFit="1" customWidth="1"/>
    <col min="189" max="194" width="6" bestFit="1" customWidth="1"/>
    <col min="195" max="196" width="4" bestFit="1" customWidth="1"/>
    <col min="197" max="203" width="6" bestFit="1" customWidth="1"/>
    <col min="204" max="204" width="4" bestFit="1" customWidth="1"/>
    <col min="205" max="208" width="6" bestFit="1" customWidth="1"/>
    <col min="209" max="209" width="4" bestFit="1" customWidth="1"/>
    <col min="210" max="213" width="6" bestFit="1" customWidth="1"/>
    <col min="214" max="214" width="4" bestFit="1" customWidth="1"/>
    <col min="215" max="225" width="6" bestFit="1" customWidth="1"/>
    <col min="226" max="226" width="4" bestFit="1" customWidth="1"/>
    <col min="227" max="248" width="6" bestFit="1" customWidth="1"/>
    <col min="249" max="249" width="4" bestFit="1" customWidth="1"/>
    <col min="250" max="255" width="6" bestFit="1" customWidth="1"/>
    <col min="256" max="256" width="4" bestFit="1" customWidth="1"/>
    <col min="257" max="275" width="6" bestFit="1" customWidth="1"/>
    <col min="276" max="276" width="7" bestFit="1" customWidth="1"/>
    <col min="277" max="277" width="10.77734375" bestFit="1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N E W X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N E W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F l 1 r O U 9 3 r c w I A A N s Q A A A T A B w A R m 9 y b X V s Y X M v U 2 V j d G l v b j E u b S C i G A A o o B Q A A A A A A A A A A A A A A A A A A A A A A A A A A A D t V E 1 P 2 0 A Q v U f K f 1 i Z S y K 5 U U l K D 6 1 y Q A Y K h 7 a h g U o V V G i z n t g r 1 j v W f i R E E f + 9 s 3 Y q U L u B W 9 W D f b C T m b f z t W + e B e E k a j Z v v 4 c f + 7 1 + z 5 b c Q M 6 O l b q 7 0 L n k 4 Q 0 P d 9 e 1 w 7 v j 2 k g 1 n r A p U + D 6 P U b P H L 0 R Q J b M r k Y n K H w F 2 g 3 O p I J R h t r R H z t I s g + 3 1 x a M v T 2 + 5 7 Z k W Y n r n N J s b k 9 w r R X y n D w v 5 B s J u 0 q G 6 c 0 J K F l J B 2 a a p E n K M l S + 0 n Y 6 e Z u y U y 0 w l 7 q Y H o 6 P x i m 7 9 O h g 7 j Y K p k 8 / R 1 9 Q w 8 9 h 2 h Z + k M w M V u T L 2 T n w n K p L q I s r v i D g z r O z D 9 o e U 3 a z s 1 O t c 8 E V N 3 b q j H 8 e M i u 5 L i j i 1 a a G p 3 B X h m u 7 R F O 1 F Q e n H U T y p 9 t t E u 4 C D X X n C M U c P L j H l G 2 T H 8 C D 8 U K 7 9 + 9 G I U B j / U w T L v / C Z m C A K 8 u 4 z l l t M P f C 2 d 8 g 7 a s F m P Y w c N d g l t K W E f 9 p U c R O S X X / W u S v c p d 9 y a P + M + N l 1 P E d C n B h Z D H n z C s L r 3 Y 1 9 w U 3 D Y j o t 2 y J D W Y T Q 9 Z S R B M R T d 5 w J b B E J Q V b w A o M L + I l G a i b b a n C w F N m N R f 3 4 b s G c J a B E 6 N Y + 4 h 5 U + G L o b k m I y 6 4 E N i A p X b 4 I A X X 0 b Y z h a 4 k / s f T u X V L n 3 2 n 2 s v a j z t H b / c E 9 6 C a 0 0 o W p d t z F G i S O S u o 7 f b 6 S A p W e 2 Z P q 6 B c j I 3 N D t V o W s o K r C q v a R r h e i P o b y B o B x p x C 3 B e U R F B m G I 0 J y b t C z O j r U T N F R N 0 y 0 0 k W A Z O R d d J W g F K c Q 3 U c c T / C Y i H F E o G e f v D / z j s 9 6 S O i s h z T T 5 I X l T l w W S Y d N L c S X M n z Z 0 0 d 9 L 8 f 0 n z U S f N n T R 3 0 t x J c y f N / 0 S a f w F Q S w E C L Q A U A A I A C A A 0 R Z d a J O y H p K Q A A A D 2 A A A A E g A A A A A A A A A A A A A A A A A A A A A A Q 2 9 u Z m l n L 1 B h Y 2 t h Z 2 U u e G 1 s U E s B A i 0 A F A A C A A g A N E W X W g / K 6 a u k A A A A 6 Q A A A B M A A A A A A A A A A A A A A A A A 8 A A A A F t D b 2 5 0 Z W 5 0 X 1 R 5 c G V z X S 5 4 b W x Q S w E C L Q A U A A I A C A A 0 R Z d a z l P d 6 3 M C A A D b E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Y Q A A A A A A A B 5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j M D E 3 N D Q 1 L W M 1 M D g t N D Y 1 Y y 0 4 M 2 Y w L W Q y N z k 2 M j I x Y j R m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Z W N 0 b 3 I m c X V v d D s s J n F 1 b 3 Q 7 W W V h c i Z x d W 9 0 O y w m c X V v d D t N b 2 5 0 a C Z x d W 9 0 O y w m c X V v d D t D Z X J l Y W x z I G F u Z C B w c m 9 k d W N 0 c y Z x d W 9 0 O y w m c X V v d D t N Z W F 0 I G F u Z C B m a X N o J n F 1 b 3 Q 7 L C Z x d W 9 0 O 0 V n Z y Z x d W 9 0 O y w m c X V v d D t N a W x r I G F u Z C B w c m 9 k d W N 0 c y Z x d W 9 0 O y w m c X V v d D t P a W x z I G F u Z C B m Y X R z J n F 1 b 3 Q 7 L C Z x d W 9 0 O 0 Z y d W l 0 c y Z x d W 9 0 O y w m c X V v d D t W Z W d l d G F i b G V z J n F 1 b 3 Q 7 L C Z x d W 9 0 O 1 B 1 b H N l c y B h b m Q g c H J v Z H V j d H M m c X V v d D s s J n F 1 b 3 Q 7 U 3 V n Y X I g Y W 5 k I E N v b m Z l Y 3 R p b 2 5 l c n k m c X V v d D s s J n F 1 b 3 Q 7 U 3 B p Y 2 V z J n F 1 b 3 Q 7 L C Z x d W 9 0 O 0 5 v b i 1 h b G N v a G 9 s a W M g Y m V 2 Z X J h Z 2 V z J n F 1 b 3 Q 7 L C Z x d W 9 0 O 1 B y Z X B h c m V k I G 1 l Y W x z L C B z b m F j a 3 M s I H N 3 Z W V 0 c y B l d G M u J n F 1 b 3 Q 7 L C Z x d W 9 0 O 0 Z v b 2 Q g Y W 5 k I G J l d m V y Y W d l c y Z x d W 9 0 O y w m c X V v d D t Q Y W 4 s I H R v Y m F j Y 2 8 g Y W 5 k I G l u d G 9 4 a W N h b n R z J n F 1 b 3 Q 7 L C Z x d W 9 0 O 0 N s b 3 R o a W 5 n J n F 1 b 3 Q 7 L C Z x d W 9 0 O 0 Z v b 3 R 3 Z W F y J n F 1 b 3 Q 7 L C Z x d W 9 0 O 0 N s b 3 R o a W 5 n I G F u Z C B m b 2 9 0 d 2 V h c i Z x d W 9 0 O y w m c X V v d D t I b 3 V z a W 5 n J n F 1 b 3 Q 7 L C Z x d W 9 0 O 0 Z 1 Z W w g Y W 5 k I G x p Z 2 h 0 J n F 1 b 3 Q 7 L C Z x d W 9 0 O 0 h v d X N l a G 9 s Z C B n b 2 9 k c y B h b m Q g c 2 V y d m l j Z X M m c X V v d D s s J n F 1 b 3 Q 7 S G V h b H R o J n F 1 b 3 Q 7 L C Z x d W 9 0 O 1 R y Y W 5 z c G 9 y d C B h b m Q g Y 2 9 t b X V u a W N h d G l v b i Z x d W 9 0 O y w m c X V v d D t S Z W N y Z W F 0 a W 9 u I G F u Z C B h b X V z Z W 1 l b n Q m c X V v d D s s J n F 1 b 3 Q 7 R W R 1 Y 2 F 0 a W 9 u J n F 1 b 3 Q 7 L C Z x d W 9 0 O 1 B l c n N v b m F s I G N h c m U g Y W 5 k I G V m Z m V j d H M m c X V v d D s s J n F 1 b 3 Q 7 T W l z Y 2 V s b G F u Z W 9 1 c y Z x d W 9 0 O y w m c X V v d D t H Z W 5 l c m F s I G l u Z G V 4 J n F 1 b 3 Q 7 X S I g L z 4 8 R W 5 0 c n k g V H l w Z T 0 i R m l s b E N v b H V t b l R 5 c G V z I i B W Y W x 1 Z T 0 i c 0 J n T U d C U V V G Q l F V R k J R V U Z C U V V G Q l F V R k J R V U Z C U V V G Q l F V R k J R V U Y i I C 8 + P E V u d H J 5 I F R 5 c G U 9 I k Z p b G x M Y X N 0 V X B k Y X R l Z C I g V m F s d W U 9 I m Q y M D I 1 L T A y L T I y V D E 2 O j Q z O j M 5 L j g x N z U 1 O T J a I i A v P j x F b n R y e S B U e X B l P S J G a W x s R X J y b 3 J D b 3 V u d C I g V m F s d W U 9 I m w x M j g i I C 8 + P E V u d H J 5 I F R 5 c G U 9 I k Z p b G x F c n J v c k N v Z G U i I F Z h b H V l P S J z V W 5 r b m 9 3 b i I g L z 4 8 R W 5 0 c n k g V H l w Z T 0 i R m l s b E N v d W 5 0 I i B W Y W x 1 Z T 0 i b D M 3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X 0 l u Z G l h X 0 l u Z G V 4 X 1 V w d G 9 f Q X B y a W w y M y 9 B d X R v U m V t b 3 Z l Z E N v b H V t b n M x L n t T Z W N 0 b 3 I s M H 0 m c X V v d D s s J n F 1 b 3 Q 7 U 2 V j d G l v b j E v Q W x s X 0 l u Z G l h X 0 l u Z G V 4 X 1 V w d G 9 f Q X B y a W w y M y 9 B d X R v U m V t b 3 Z l Z E N v b H V t b n M x L n t Z Z W F y L D F 9 J n F 1 b 3 Q 7 L C Z x d W 9 0 O 1 N l Y 3 R p b 2 4 x L 0 F s b F 9 J b m R p Y V 9 J b m R l e F 9 V c H R v X 0 F w c m l s M j M v Q X V 0 b 1 J l b W 9 2 Z W R D b 2 x 1 b W 5 z M S 5 7 T W 9 u d G g s M n 0 m c X V v d D s s J n F 1 b 3 Q 7 U 2 V j d G l v b j E v Q W x s X 0 l u Z G l h X 0 l u Z G V 4 X 1 V w d G 9 f Q X B y a W w y M y 9 B d X R v U m V t b 3 Z l Z E N v b H V t b n M x L n t D Z X J l Y W x z I G F u Z C B w c m 9 k d W N 0 c y w z f S Z x d W 9 0 O y w m c X V v d D t T Z W N 0 a W 9 u M S 9 B b G x f S W 5 k a W F f S W 5 k Z X h f V X B 0 b 1 9 B c H J p b D I z L 0 F 1 d G 9 S Z W 1 v d m V k Q 2 9 s d W 1 u c z E u e 0 1 l Y X Q g Y W 5 k I G Z p c 2 g s N H 0 m c X V v d D s s J n F 1 b 3 Q 7 U 2 V j d G l v b j E v Q W x s X 0 l u Z G l h X 0 l u Z G V 4 X 1 V w d G 9 f Q X B y a W w y M y 9 B d X R v U m V t b 3 Z l Z E N v b H V t b n M x L n t F Z 2 c s N X 0 m c X V v d D s s J n F 1 b 3 Q 7 U 2 V j d G l v b j E v Q W x s X 0 l u Z G l h X 0 l u Z G V 4 X 1 V w d G 9 f Q X B y a W w y M y 9 B d X R v U m V t b 3 Z l Z E N v b H V t b n M x L n t N a W x r I G F u Z C B w c m 9 k d W N 0 c y w 2 f S Z x d W 9 0 O y w m c X V v d D t T Z W N 0 a W 9 u M S 9 B b G x f S W 5 k a W F f S W 5 k Z X h f V X B 0 b 1 9 B c H J p b D I z L 0 F 1 d G 9 S Z W 1 v d m V k Q 2 9 s d W 1 u c z E u e 0 9 p b H M g Y W 5 k I G Z h d H M s N 3 0 m c X V v d D s s J n F 1 b 3 Q 7 U 2 V j d G l v b j E v Q W x s X 0 l u Z G l h X 0 l u Z G V 4 X 1 V w d G 9 f Q X B y a W w y M y 9 B d X R v U m V t b 3 Z l Z E N v b H V t b n M x L n t G c n V p d H M s O H 0 m c X V v d D s s J n F 1 b 3 Q 7 U 2 V j d G l v b j E v Q W x s X 0 l u Z G l h X 0 l u Z G V 4 X 1 V w d G 9 f Q X B y a W w y M y 9 B d X R v U m V t b 3 Z l Z E N v b H V t b n M x L n t W Z W d l d G F i b G V z L D l 9 J n F 1 b 3 Q 7 L C Z x d W 9 0 O 1 N l Y 3 R p b 2 4 x L 0 F s b F 9 J b m R p Y V 9 J b m R l e F 9 V c H R v X 0 F w c m l s M j M v Q X V 0 b 1 J l b W 9 2 Z W R D b 2 x 1 b W 5 z M S 5 7 U H V s c 2 V z I G F u Z C B w c m 9 k d W N 0 c y w x M H 0 m c X V v d D s s J n F 1 b 3 Q 7 U 2 V j d G l v b j E v Q W x s X 0 l u Z G l h X 0 l u Z G V 4 X 1 V w d G 9 f Q X B y a W w y M y 9 B d X R v U m V t b 3 Z l Z E N v b H V t b n M x L n t T d W d h c i B h b m Q g Q 2 9 u Z m V j d G l v b m V y e S w x M X 0 m c X V v d D s s J n F 1 b 3 Q 7 U 2 V j d G l v b j E v Q W x s X 0 l u Z G l h X 0 l u Z G V 4 X 1 V w d G 9 f Q X B y a W w y M y 9 B d X R v U m V t b 3 Z l Z E N v b H V t b n M x L n t T c G l j Z X M s M T J 9 J n F 1 b 3 Q 7 L C Z x d W 9 0 O 1 N l Y 3 R p b 2 4 x L 0 F s b F 9 J b m R p Y V 9 J b m R l e F 9 V c H R v X 0 F w c m l s M j M v Q X V 0 b 1 J l b W 9 2 Z W R D b 2 x 1 b W 5 z M S 5 7 T m 9 u L W F s Y 2 9 o b 2 x p Y y B i Z X Z l c m F n Z X M s M T N 9 J n F 1 b 3 Q 7 L C Z x d W 9 0 O 1 N l Y 3 R p b 2 4 x L 0 F s b F 9 J b m R p Y V 9 J b m R l e F 9 V c H R v X 0 F w c m l s M j M v Q X V 0 b 1 J l b W 9 2 Z W R D b 2 x 1 b W 5 z M S 5 7 U H J l c G F y Z W Q g b W V h b H M s I H N u Y W N r c y w g c 3 d l Z X R z I G V 0 Y y 4 s M T R 9 J n F 1 b 3 Q 7 L C Z x d W 9 0 O 1 N l Y 3 R p b 2 4 x L 0 F s b F 9 J b m R p Y V 9 J b m R l e F 9 V c H R v X 0 F w c m l s M j M v Q X V 0 b 1 J l b W 9 2 Z W R D b 2 x 1 b W 5 z M S 5 7 R m 9 v Z C B h b m Q g Y m V 2 Z X J h Z 2 V z L D E 1 f S Z x d W 9 0 O y w m c X V v d D t T Z W N 0 a W 9 u M S 9 B b G x f S W 5 k a W F f S W 5 k Z X h f V X B 0 b 1 9 B c H J p b D I z L 0 F 1 d G 9 S Z W 1 v d m V k Q 2 9 s d W 1 u c z E u e 1 B h b i w g d G 9 i Y W N j b y B h b m Q g a W 5 0 b 3 h p Y 2 F u d H M s M T Z 9 J n F 1 b 3 Q 7 L C Z x d W 9 0 O 1 N l Y 3 R p b 2 4 x L 0 F s b F 9 J b m R p Y V 9 J b m R l e F 9 V c H R v X 0 F w c m l s M j M v Q X V 0 b 1 J l b W 9 2 Z W R D b 2 x 1 b W 5 z M S 5 7 Q 2 x v d G h p b m c s M T d 9 J n F 1 b 3 Q 7 L C Z x d W 9 0 O 1 N l Y 3 R p b 2 4 x L 0 F s b F 9 J b m R p Y V 9 J b m R l e F 9 V c H R v X 0 F w c m l s M j M v Q X V 0 b 1 J l b W 9 2 Z W R D b 2 x 1 b W 5 z M S 5 7 R m 9 v d H d l Y X I s M T h 9 J n F 1 b 3 Q 7 L C Z x d W 9 0 O 1 N l Y 3 R p b 2 4 x L 0 F s b F 9 J b m R p Y V 9 J b m R l e F 9 V c H R v X 0 F w c m l s M j M v Q X V 0 b 1 J l b W 9 2 Z W R D b 2 x 1 b W 5 z M S 5 7 Q 2 x v d G h p b m c g Y W 5 k I G Z v b 3 R 3 Z W F y L D E 5 f S Z x d W 9 0 O y w m c X V v d D t T Z W N 0 a W 9 u M S 9 B b G x f S W 5 k a W F f S W 5 k Z X h f V X B 0 b 1 9 B c H J p b D I z L 0 F 1 d G 9 S Z W 1 v d m V k Q 2 9 s d W 1 u c z E u e 0 h v d X N p b m c s M j B 9 J n F 1 b 3 Q 7 L C Z x d W 9 0 O 1 N l Y 3 R p b 2 4 x L 0 F s b F 9 J b m R p Y V 9 J b m R l e F 9 V c H R v X 0 F w c m l s M j M v Q X V 0 b 1 J l b W 9 2 Z W R D b 2 x 1 b W 5 z M S 5 7 R n V l b C B h b m Q g b G l n a H Q s M j F 9 J n F 1 b 3 Q 7 L C Z x d W 9 0 O 1 N l Y 3 R p b 2 4 x L 0 F s b F 9 J b m R p Y V 9 J b m R l e F 9 V c H R v X 0 F w c m l s M j M v Q X V 0 b 1 J l b W 9 2 Z W R D b 2 x 1 b W 5 z M S 5 7 S G 9 1 c 2 V o b 2 x k I G d v b 2 R z I G F u Z C B z Z X J 2 a W N l c y w y M n 0 m c X V v d D s s J n F 1 b 3 Q 7 U 2 V j d G l v b j E v Q W x s X 0 l u Z G l h X 0 l u Z G V 4 X 1 V w d G 9 f Q X B y a W w y M y 9 B d X R v U m V t b 3 Z l Z E N v b H V t b n M x L n t I Z W F s d G g s M j N 9 J n F 1 b 3 Q 7 L C Z x d W 9 0 O 1 N l Y 3 R p b 2 4 x L 0 F s b F 9 J b m R p Y V 9 J b m R l e F 9 V c H R v X 0 F w c m l s M j M v Q X V 0 b 1 J l b W 9 2 Z W R D b 2 x 1 b W 5 z M S 5 7 V H J h b n N w b 3 J 0 I G F u Z C B j b 2 1 t d W 5 p Y 2 F 0 a W 9 u L D I 0 f S Z x d W 9 0 O y w m c X V v d D t T Z W N 0 a W 9 u M S 9 B b G x f S W 5 k a W F f S W 5 k Z X h f V X B 0 b 1 9 B c H J p b D I z L 0 F 1 d G 9 S Z W 1 v d m V k Q 2 9 s d W 1 u c z E u e 1 J l Y 3 J l Y X R p b 2 4 g Y W 5 k I G F t d X N l b W V u d C w y N X 0 m c X V v d D s s J n F 1 b 3 Q 7 U 2 V j d G l v b j E v Q W x s X 0 l u Z G l h X 0 l u Z G V 4 X 1 V w d G 9 f Q X B y a W w y M y 9 B d X R v U m V t b 3 Z l Z E N v b H V t b n M x L n t F Z H V j Y X R p b 2 4 s M j Z 9 J n F 1 b 3 Q 7 L C Z x d W 9 0 O 1 N l Y 3 R p b 2 4 x L 0 F s b F 9 J b m R p Y V 9 J b m R l e F 9 V c H R v X 0 F w c m l s M j M v Q X V 0 b 1 J l b W 9 2 Z W R D b 2 x 1 b W 5 z M S 5 7 U G V y c 2 9 u Y W w g Y 2 F y Z S B h b m Q g Z W Z m Z W N 0 c y w y N 3 0 m c X V v d D s s J n F 1 b 3 Q 7 U 2 V j d G l v b j E v Q W x s X 0 l u Z G l h X 0 l u Z G V 4 X 1 V w d G 9 f Q X B y a W w y M y 9 B d X R v U m V t b 3 Z l Z E N v b H V t b n M x L n t N a X N j Z W x s Y W 5 l b 3 V z L D I 4 f S Z x d W 9 0 O y w m c X V v d D t T Z W N 0 a W 9 u M S 9 B b G x f S W 5 k a W F f S W 5 k Z X h f V X B 0 b 1 9 B c H J p b D I z L 0 F 1 d G 9 S Z W 1 v d m V k Q 2 9 s d W 1 u c z E u e 0 d l b m V y Y W w g a W 5 k Z X g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B b G x f S W 5 k a W F f S W 5 k Z X h f V X B 0 b 1 9 B c H J p b D I z L 0 F 1 d G 9 S Z W 1 v d m V k Q 2 9 s d W 1 u c z E u e 1 N l Y 3 R v c i w w f S Z x d W 9 0 O y w m c X V v d D t T Z W N 0 a W 9 u M S 9 B b G x f S W 5 k a W F f S W 5 k Z X h f V X B 0 b 1 9 B c H J p b D I z L 0 F 1 d G 9 S Z W 1 v d m V k Q 2 9 s d W 1 u c z E u e 1 l l Y X I s M X 0 m c X V v d D s s J n F 1 b 3 Q 7 U 2 V j d G l v b j E v Q W x s X 0 l u Z G l h X 0 l u Z G V 4 X 1 V w d G 9 f Q X B y a W w y M y 9 B d X R v U m V t b 3 Z l Z E N v b H V t b n M x L n t N b 2 5 0 a C w y f S Z x d W 9 0 O y w m c X V v d D t T Z W N 0 a W 9 u M S 9 B b G x f S W 5 k a W F f S W 5 k Z X h f V X B 0 b 1 9 B c H J p b D I z L 0 F 1 d G 9 S Z W 1 v d m V k Q 2 9 s d W 1 u c z E u e 0 N l c m V h b H M g Y W 5 k I H B y b 2 R 1 Y 3 R z L D N 9 J n F 1 b 3 Q 7 L C Z x d W 9 0 O 1 N l Y 3 R p b 2 4 x L 0 F s b F 9 J b m R p Y V 9 J b m R l e F 9 V c H R v X 0 F w c m l s M j M v Q X V 0 b 1 J l b W 9 2 Z W R D b 2 x 1 b W 5 z M S 5 7 T W V h d C B h b m Q g Z m l z a C w 0 f S Z x d W 9 0 O y w m c X V v d D t T Z W N 0 a W 9 u M S 9 B b G x f S W 5 k a W F f S W 5 k Z X h f V X B 0 b 1 9 B c H J p b D I z L 0 F 1 d G 9 S Z W 1 v d m V k Q 2 9 s d W 1 u c z E u e 0 V n Z y w 1 f S Z x d W 9 0 O y w m c X V v d D t T Z W N 0 a W 9 u M S 9 B b G x f S W 5 k a W F f S W 5 k Z X h f V X B 0 b 1 9 B c H J p b D I z L 0 F 1 d G 9 S Z W 1 v d m V k Q 2 9 s d W 1 u c z E u e 0 1 p b G s g Y W 5 k I H B y b 2 R 1 Y 3 R z L D Z 9 J n F 1 b 3 Q 7 L C Z x d W 9 0 O 1 N l Y 3 R p b 2 4 x L 0 F s b F 9 J b m R p Y V 9 J b m R l e F 9 V c H R v X 0 F w c m l s M j M v Q X V 0 b 1 J l b W 9 2 Z W R D b 2 x 1 b W 5 z M S 5 7 T 2 l s c y B h b m Q g Z m F 0 c y w 3 f S Z x d W 9 0 O y w m c X V v d D t T Z W N 0 a W 9 u M S 9 B b G x f S W 5 k a W F f S W 5 k Z X h f V X B 0 b 1 9 B c H J p b D I z L 0 F 1 d G 9 S Z W 1 v d m V k Q 2 9 s d W 1 u c z E u e 0 Z y d W l 0 c y w 4 f S Z x d W 9 0 O y w m c X V v d D t T Z W N 0 a W 9 u M S 9 B b G x f S W 5 k a W F f S W 5 k Z X h f V X B 0 b 1 9 B c H J p b D I z L 0 F 1 d G 9 S Z W 1 v d m V k Q 2 9 s d W 1 u c z E u e 1 Z l Z 2 V 0 Y W J s Z X M s O X 0 m c X V v d D s s J n F 1 b 3 Q 7 U 2 V j d G l v b j E v Q W x s X 0 l u Z G l h X 0 l u Z G V 4 X 1 V w d G 9 f Q X B y a W w y M y 9 B d X R v U m V t b 3 Z l Z E N v b H V t b n M x L n t Q d W x z Z X M g Y W 5 k I H B y b 2 R 1 Y 3 R z L D E w f S Z x d W 9 0 O y w m c X V v d D t T Z W N 0 a W 9 u M S 9 B b G x f S W 5 k a W F f S W 5 k Z X h f V X B 0 b 1 9 B c H J p b D I z L 0 F 1 d G 9 S Z W 1 v d m V k Q 2 9 s d W 1 u c z E u e 1 N 1 Z 2 F y I G F u Z C B D b 2 5 m Z W N 0 a W 9 u Z X J 5 L D E x f S Z x d W 9 0 O y w m c X V v d D t T Z W N 0 a W 9 u M S 9 B b G x f S W 5 k a W F f S W 5 k Z X h f V X B 0 b 1 9 B c H J p b D I z L 0 F 1 d G 9 S Z W 1 v d m V k Q 2 9 s d W 1 u c z E u e 1 N w a W N l c y w x M n 0 m c X V v d D s s J n F 1 b 3 Q 7 U 2 V j d G l v b j E v Q W x s X 0 l u Z G l h X 0 l u Z G V 4 X 1 V w d G 9 f Q X B y a W w y M y 9 B d X R v U m V t b 3 Z l Z E N v b H V t b n M x L n t O b 2 4 t Y W x j b 2 h v b G l j I G J l d m V y Y W d l c y w x M 3 0 m c X V v d D s s J n F 1 b 3 Q 7 U 2 V j d G l v b j E v Q W x s X 0 l u Z G l h X 0 l u Z G V 4 X 1 V w d G 9 f Q X B y a W w y M y 9 B d X R v U m V t b 3 Z l Z E N v b H V t b n M x L n t Q c m V w Y X J l Z C B t Z W F s c y w g c 2 5 h Y 2 t z L C B z d 2 V l d H M g Z X R j L i w x N H 0 m c X V v d D s s J n F 1 b 3 Q 7 U 2 V j d G l v b j E v Q W x s X 0 l u Z G l h X 0 l u Z G V 4 X 1 V w d G 9 f Q X B y a W w y M y 9 B d X R v U m V t b 3 Z l Z E N v b H V t b n M x L n t G b 2 9 k I G F u Z C B i Z X Z l c m F n Z X M s M T V 9 J n F 1 b 3 Q 7 L C Z x d W 9 0 O 1 N l Y 3 R p b 2 4 x L 0 F s b F 9 J b m R p Y V 9 J b m R l e F 9 V c H R v X 0 F w c m l s M j M v Q X V 0 b 1 J l b W 9 2 Z W R D b 2 x 1 b W 5 z M S 5 7 U G F u L C B 0 b 2 J h Y 2 N v I G F u Z C B p b n R v e G l j Y W 5 0 c y w x N n 0 m c X V v d D s s J n F 1 b 3 Q 7 U 2 V j d G l v b j E v Q W x s X 0 l u Z G l h X 0 l u Z G V 4 X 1 V w d G 9 f Q X B y a W w y M y 9 B d X R v U m V t b 3 Z l Z E N v b H V t b n M x L n t D b G 9 0 a G l u Z y w x N 3 0 m c X V v d D s s J n F 1 b 3 Q 7 U 2 V j d G l v b j E v Q W x s X 0 l u Z G l h X 0 l u Z G V 4 X 1 V w d G 9 f Q X B y a W w y M y 9 B d X R v U m V t b 3 Z l Z E N v b H V t b n M x L n t G b 2 9 0 d 2 V h c i w x O H 0 m c X V v d D s s J n F 1 b 3 Q 7 U 2 V j d G l v b j E v Q W x s X 0 l u Z G l h X 0 l u Z G V 4 X 1 V w d G 9 f Q X B y a W w y M y 9 B d X R v U m V t b 3 Z l Z E N v b H V t b n M x L n t D b G 9 0 a G l u Z y B h b m Q g Z m 9 v d H d l Y X I s M T l 9 J n F 1 b 3 Q 7 L C Z x d W 9 0 O 1 N l Y 3 R p b 2 4 x L 0 F s b F 9 J b m R p Y V 9 J b m R l e F 9 V c H R v X 0 F w c m l s M j M v Q X V 0 b 1 J l b W 9 2 Z W R D b 2 x 1 b W 5 z M S 5 7 S G 9 1 c 2 l u Z y w y M H 0 m c X V v d D s s J n F 1 b 3 Q 7 U 2 V j d G l v b j E v Q W x s X 0 l u Z G l h X 0 l u Z G V 4 X 1 V w d G 9 f Q X B y a W w y M y 9 B d X R v U m V t b 3 Z l Z E N v b H V t b n M x L n t G d W V s I G F u Z C B s a W d o d C w y M X 0 m c X V v d D s s J n F 1 b 3 Q 7 U 2 V j d G l v b j E v Q W x s X 0 l u Z G l h X 0 l u Z G V 4 X 1 V w d G 9 f Q X B y a W w y M y 9 B d X R v U m V t b 3 Z l Z E N v b H V t b n M x L n t I b 3 V z Z W h v b G Q g Z 2 9 v Z H M g Y W 5 k I H N l c n Z p Y 2 V z L D I y f S Z x d W 9 0 O y w m c X V v d D t T Z W N 0 a W 9 u M S 9 B b G x f S W 5 k a W F f S W 5 k Z X h f V X B 0 b 1 9 B c H J p b D I z L 0 F 1 d G 9 S Z W 1 v d m V k Q 2 9 s d W 1 u c z E u e 0 h l Y W x 0 a C w y M 3 0 m c X V v d D s s J n F 1 b 3 Q 7 U 2 V j d G l v b j E v Q W x s X 0 l u Z G l h X 0 l u Z G V 4 X 1 V w d G 9 f Q X B y a W w y M y 9 B d X R v U m V t b 3 Z l Z E N v b H V t b n M x L n t U c m F u c 3 B v c n Q g Y W 5 k I G N v b W 1 1 b m l j Y X R p b 2 4 s M j R 9 J n F 1 b 3 Q 7 L C Z x d W 9 0 O 1 N l Y 3 R p b 2 4 x L 0 F s b F 9 J b m R p Y V 9 J b m R l e F 9 V c H R v X 0 F w c m l s M j M v Q X V 0 b 1 J l b W 9 2 Z W R D b 2 x 1 b W 5 z M S 5 7 U m V j c m V h d G l v b i B h b m Q g Y W 1 1 c 2 V t Z W 5 0 L D I 1 f S Z x d W 9 0 O y w m c X V v d D t T Z W N 0 a W 9 u M S 9 B b G x f S W 5 k a W F f S W 5 k Z X h f V X B 0 b 1 9 B c H J p b D I z L 0 F 1 d G 9 S Z W 1 v d m V k Q 2 9 s d W 1 u c z E u e 0 V k d W N h d G l v b i w y N n 0 m c X V v d D s s J n F 1 b 3 Q 7 U 2 V j d G l v b j E v Q W x s X 0 l u Z G l h X 0 l u Z G V 4 X 1 V w d G 9 f Q X B y a W w y M y 9 B d X R v U m V t b 3 Z l Z E N v b H V t b n M x L n t Q Z X J z b 2 5 h b C B j Y X J l I G F u Z C B l Z m Z l Y 3 R z L D I 3 f S Z x d W 9 0 O y w m c X V v d D t T Z W N 0 a W 9 u M S 9 B b G x f S W 5 k a W F f S W 5 k Z X h f V X B 0 b 1 9 B c H J p b D I z L 0 F 1 d G 9 S Z W 1 v d m V k Q 2 9 s d W 1 u c z E u e 0 1 p c 2 N l b G x h b m V v d X M s M j h 9 J n F 1 b 3 Q 7 L C Z x d W 9 0 O 1 N l Y 3 R p b 2 4 x L 0 F s b F 9 J b m R p Y V 9 J b m R l e F 9 V c H R v X 0 F w c m l s M j M v Q X V 0 b 1 J l b W 9 2 Z W R D b 2 x 1 b W 5 z M S 5 7 R 2 V u Z X J h b C B p b m R l e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F 9 J b m R p Y V 9 J b m R l e F 9 V c H R v X 0 F w c m l s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h Y z F k N z U 5 L T M w Z G Q t N G V h Z i 1 h O D U x L T h m M D U x Y 2 F l M z U y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x h c 3 R V c G R h d G V k I i B W Y W x 1 Z T 0 i Z D I w M j U t M D I t M j J U M T Y 6 N D M 6 M z k u O D E 3 N T U 5 M l o i I C 8 + P E V u d H J 5 I F R 5 c G U 9 I k Z p b G x F c n J v c k N v d W 5 0 I i B W Y W x 1 Z T 0 i b D E y O C I g L z 4 8 R W 5 0 c n k g V H l w Z T 0 i R m l s b E V y c m 9 y Q 2 9 k Z S I g V m F s d W U 9 I n N V b m t u b 3 d u I i A v P j x F b n R y e S B U e X B l P S J G a W x s Q 2 9 1 b n Q i I F Z h b H V l P S J s M z c y I i A v P j x F b n R y e S B U e X B l P S J G a W x s Q 2 9 s d W 1 u T m F t Z X M i I F Z h b H V l P S J z W y Z x d W 9 0 O 1 N l Y 3 R v c i Z x d W 9 0 O y w m c X V v d D t Z Z W F y J n F 1 b 3 Q 7 L C Z x d W 9 0 O 0 1 v b n R o J n F 1 b 3 Q 7 L C Z x d W 9 0 O 0 N l c m V h b H M g Y W 5 k I H B y b 2 R 1 Y 3 R z J n F 1 b 3 Q 7 L C Z x d W 9 0 O 0 1 l Y X Q g Y W 5 k I G Z p c 2 g m c X V v d D s s J n F 1 b 3 Q 7 R W d n J n F 1 b 3 Q 7 L C Z x d W 9 0 O 0 1 p b G s g Y W 5 k I H B y b 2 R 1 Y 3 R z J n F 1 b 3 Q 7 L C Z x d W 9 0 O 0 9 p b H M g Y W 5 k I G Z h d H M m c X V v d D s s J n F 1 b 3 Q 7 R n J 1 a X R z J n F 1 b 3 Q 7 L C Z x d W 9 0 O 1 Z l Z 2 V 0 Y W J s Z X M m c X V v d D s s J n F 1 b 3 Q 7 U H V s c 2 V z I G F u Z C B w c m 9 k d W N 0 c y Z x d W 9 0 O y w m c X V v d D t T d W d h c i B h b m Q g Q 2 9 u Z m V j d G l v b m V y e S Z x d W 9 0 O y w m c X V v d D t T c G l j Z X M m c X V v d D s s J n F 1 b 3 Q 7 T m 9 u L W F s Y 2 9 o b 2 x p Y y B i Z X Z l c m F n Z X M m c X V v d D s s J n F 1 b 3 Q 7 U H J l c G F y Z W Q g b W V h b H M s I H N u Y W N r c y w g c 3 d l Z X R z I G V 0 Y y 4 m c X V v d D s s J n F 1 b 3 Q 7 R m 9 v Z C B h b m Q g Y m V 2 Z X J h Z 2 V z J n F 1 b 3 Q 7 L C Z x d W 9 0 O 1 B h b i w g d G 9 i Y W N j b y B h b m Q g a W 5 0 b 3 h p Y 2 F u d H M m c X V v d D s s J n F 1 b 3 Q 7 Q 2 x v d G h p b m c m c X V v d D s s J n F 1 b 3 Q 7 R m 9 v d H d l Y X I m c X V v d D s s J n F 1 b 3 Q 7 Q 2 x v d G h p b m c g Y W 5 k I G Z v b 3 R 3 Z W F y J n F 1 b 3 Q 7 L C Z x d W 9 0 O 0 h v d X N p b m c m c X V v d D s s J n F 1 b 3 Q 7 R n V l b C B h b m Q g b G l n a H Q m c X V v d D s s J n F 1 b 3 Q 7 S G 9 1 c 2 V o b 2 x k I G d v b 2 R z I G F u Z C B z Z X J 2 a W N l c y Z x d W 9 0 O y w m c X V v d D t I Z W F s d G g m c X V v d D s s J n F 1 b 3 Q 7 V H J h b n N w b 3 J 0 I G F u Z C B j b 2 1 t d W 5 p Y 2 F 0 a W 9 u J n F 1 b 3 Q 7 L C Z x d W 9 0 O 1 J l Y 3 J l Y X R p b 2 4 g Y W 5 k I G F t d X N l b W V u d C Z x d W 9 0 O y w m c X V v d D t F Z H V j Y X R p b 2 4 m c X V v d D s s J n F 1 b 3 Q 7 U G V y c 2 9 u Y W w g Y 2 F y Z S B h b m Q g Z W Z m Z W N 0 c y Z x d W 9 0 O y w m c X V v d D t N a X N j Z W x s Y W 5 l b 3 V z J n F 1 b 3 Q 7 L C Z x d W 9 0 O 0 d l b m V y Y W w g a W 5 k Z X g m c X V v d D t d I i A v P j x F b n R y e S B U e X B l P S J G a W x s Q 2 9 s d W 1 u V H l w Z X M i I F Z h b H V l P S J z Q m d N R 0 J R V U Z C U V V G Q l F V R k J R V U Z C U V V G Q l F V R k J R V U Z C U V V G Q l F V R i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9 J b m R p Y V 9 J b m R l e F 9 V c H R v X 0 F w c m l s M j M v Q X V 0 b 1 J l b W 9 2 Z W R D b 2 x 1 b W 5 z M S 5 7 U 2 V j d G 9 y L D B 9 J n F 1 b 3 Q 7 L C Z x d W 9 0 O 1 N l Y 3 R p b 2 4 x L 0 F s b F 9 J b m R p Y V 9 J b m R l e F 9 V c H R v X 0 F w c m l s M j M v Q X V 0 b 1 J l b W 9 2 Z W R D b 2 x 1 b W 5 z M S 5 7 W W V h c i w x f S Z x d W 9 0 O y w m c X V v d D t T Z W N 0 a W 9 u M S 9 B b G x f S W 5 k a W F f S W 5 k Z X h f V X B 0 b 1 9 B c H J p b D I z L 0 F 1 d G 9 S Z W 1 v d m V k Q 2 9 s d W 1 u c z E u e 0 1 v b n R o L D J 9 J n F 1 b 3 Q 7 L C Z x d W 9 0 O 1 N l Y 3 R p b 2 4 x L 0 F s b F 9 J b m R p Y V 9 J b m R l e F 9 V c H R v X 0 F w c m l s M j M v Q X V 0 b 1 J l b W 9 2 Z W R D b 2 x 1 b W 5 z M S 5 7 Q 2 V y Z W F s c y B h b m Q g c H J v Z H V j d H M s M 3 0 m c X V v d D s s J n F 1 b 3 Q 7 U 2 V j d G l v b j E v Q W x s X 0 l u Z G l h X 0 l u Z G V 4 X 1 V w d G 9 f Q X B y a W w y M y 9 B d X R v U m V t b 3 Z l Z E N v b H V t b n M x L n t N Z W F 0 I G F u Z C B m a X N o L D R 9 J n F 1 b 3 Q 7 L C Z x d W 9 0 O 1 N l Y 3 R p b 2 4 x L 0 F s b F 9 J b m R p Y V 9 J b m R l e F 9 V c H R v X 0 F w c m l s M j M v Q X V 0 b 1 J l b W 9 2 Z W R D b 2 x 1 b W 5 z M S 5 7 R W d n L D V 9 J n F 1 b 3 Q 7 L C Z x d W 9 0 O 1 N l Y 3 R p b 2 4 x L 0 F s b F 9 J b m R p Y V 9 J b m R l e F 9 V c H R v X 0 F w c m l s M j M v Q X V 0 b 1 J l b W 9 2 Z W R D b 2 x 1 b W 5 z M S 5 7 T W l s a y B h b m Q g c H J v Z H V j d H M s N n 0 m c X V v d D s s J n F 1 b 3 Q 7 U 2 V j d G l v b j E v Q W x s X 0 l u Z G l h X 0 l u Z G V 4 X 1 V w d G 9 f Q X B y a W w y M y 9 B d X R v U m V t b 3 Z l Z E N v b H V t b n M x L n t P a W x z I G F u Z C B m Y X R z L D d 9 J n F 1 b 3 Q 7 L C Z x d W 9 0 O 1 N l Y 3 R p b 2 4 x L 0 F s b F 9 J b m R p Y V 9 J b m R l e F 9 V c H R v X 0 F w c m l s M j M v Q X V 0 b 1 J l b W 9 2 Z W R D b 2 x 1 b W 5 z M S 5 7 R n J 1 a X R z L D h 9 J n F 1 b 3 Q 7 L C Z x d W 9 0 O 1 N l Y 3 R p b 2 4 x L 0 F s b F 9 J b m R p Y V 9 J b m R l e F 9 V c H R v X 0 F w c m l s M j M v Q X V 0 b 1 J l b W 9 2 Z W R D b 2 x 1 b W 5 z M S 5 7 V m V n Z X R h Y m x l c y w 5 f S Z x d W 9 0 O y w m c X V v d D t T Z W N 0 a W 9 u M S 9 B b G x f S W 5 k a W F f S W 5 k Z X h f V X B 0 b 1 9 B c H J p b D I z L 0 F 1 d G 9 S Z W 1 v d m V k Q 2 9 s d W 1 u c z E u e 1 B 1 b H N l c y B h b m Q g c H J v Z H V j d H M s M T B 9 J n F 1 b 3 Q 7 L C Z x d W 9 0 O 1 N l Y 3 R p b 2 4 x L 0 F s b F 9 J b m R p Y V 9 J b m R l e F 9 V c H R v X 0 F w c m l s M j M v Q X V 0 b 1 J l b W 9 2 Z W R D b 2 x 1 b W 5 z M S 5 7 U 3 V n Y X I g Y W 5 k I E N v b m Z l Y 3 R p b 2 5 l c n k s M T F 9 J n F 1 b 3 Q 7 L C Z x d W 9 0 O 1 N l Y 3 R p b 2 4 x L 0 F s b F 9 J b m R p Y V 9 J b m R l e F 9 V c H R v X 0 F w c m l s M j M v Q X V 0 b 1 J l b W 9 2 Z W R D b 2 x 1 b W 5 z M S 5 7 U 3 B p Y 2 V z L D E y f S Z x d W 9 0 O y w m c X V v d D t T Z W N 0 a W 9 u M S 9 B b G x f S W 5 k a W F f S W 5 k Z X h f V X B 0 b 1 9 B c H J p b D I z L 0 F 1 d G 9 S Z W 1 v d m V k Q 2 9 s d W 1 u c z E u e 0 5 v b i 1 h b G N v a G 9 s a W M g Y m V 2 Z X J h Z 2 V z L D E z f S Z x d W 9 0 O y w m c X V v d D t T Z W N 0 a W 9 u M S 9 B b G x f S W 5 k a W F f S W 5 k Z X h f V X B 0 b 1 9 B c H J p b D I z L 0 F 1 d G 9 S Z W 1 v d m V k Q 2 9 s d W 1 u c z E u e 1 B y Z X B h c m V k I G 1 l Y W x z L C B z b m F j a 3 M s I H N 3 Z W V 0 c y B l d G M u L D E 0 f S Z x d W 9 0 O y w m c X V v d D t T Z W N 0 a W 9 u M S 9 B b G x f S W 5 k a W F f S W 5 k Z X h f V X B 0 b 1 9 B c H J p b D I z L 0 F 1 d G 9 S Z W 1 v d m V k Q 2 9 s d W 1 u c z E u e 0 Z v b 2 Q g Y W 5 k I G J l d m V y Y W d l c y w x N X 0 m c X V v d D s s J n F 1 b 3 Q 7 U 2 V j d G l v b j E v Q W x s X 0 l u Z G l h X 0 l u Z G V 4 X 1 V w d G 9 f Q X B y a W w y M y 9 B d X R v U m V t b 3 Z l Z E N v b H V t b n M x L n t Q Y W 4 s I H R v Y m F j Y 2 8 g Y W 5 k I G l u d G 9 4 a W N h b n R z L D E 2 f S Z x d W 9 0 O y w m c X V v d D t T Z W N 0 a W 9 u M S 9 B b G x f S W 5 k a W F f S W 5 k Z X h f V X B 0 b 1 9 B c H J p b D I z L 0 F 1 d G 9 S Z W 1 v d m V k Q 2 9 s d W 1 u c z E u e 0 N s b 3 R o a W 5 n L D E 3 f S Z x d W 9 0 O y w m c X V v d D t T Z W N 0 a W 9 u M S 9 B b G x f S W 5 k a W F f S W 5 k Z X h f V X B 0 b 1 9 B c H J p b D I z L 0 F 1 d G 9 S Z W 1 v d m V k Q 2 9 s d W 1 u c z E u e 0 Z v b 3 R 3 Z W F y L D E 4 f S Z x d W 9 0 O y w m c X V v d D t T Z W N 0 a W 9 u M S 9 B b G x f S W 5 k a W F f S W 5 k Z X h f V X B 0 b 1 9 B c H J p b D I z L 0 F 1 d G 9 S Z W 1 v d m V k Q 2 9 s d W 1 u c z E u e 0 N s b 3 R o a W 5 n I G F u Z C B m b 2 9 0 d 2 V h c i w x O X 0 m c X V v d D s s J n F 1 b 3 Q 7 U 2 V j d G l v b j E v Q W x s X 0 l u Z G l h X 0 l u Z G V 4 X 1 V w d G 9 f Q X B y a W w y M y 9 B d X R v U m V t b 3 Z l Z E N v b H V t b n M x L n t I b 3 V z a W 5 n L D I w f S Z x d W 9 0 O y w m c X V v d D t T Z W N 0 a W 9 u M S 9 B b G x f S W 5 k a W F f S W 5 k Z X h f V X B 0 b 1 9 B c H J p b D I z L 0 F 1 d G 9 S Z W 1 v d m V k Q 2 9 s d W 1 u c z E u e 0 Z 1 Z W w g Y W 5 k I G x p Z 2 h 0 L D I x f S Z x d W 9 0 O y w m c X V v d D t T Z W N 0 a W 9 u M S 9 B b G x f S W 5 k a W F f S W 5 k Z X h f V X B 0 b 1 9 B c H J p b D I z L 0 F 1 d G 9 S Z W 1 v d m V k Q 2 9 s d W 1 u c z E u e 0 h v d X N l a G 9 s Z C B n b 2 9 k c y B h b m Q g c 2 V y d m l j Z X M s M j J 9 J n F 1 b 3 Q 7 L C Z x d W 9 0 O 1 N l Y 3 R p b 2 4 x L 0 F s b F 9 J b m R p Y V 9 J b m R l e F 9 V c H R v X 0 F w c m l s M j M v Q X V 0 b 1 J l b W 9 2 Z W R D b 2 x 1 b W 5 z M S 5 7 S G V h b H R o L D I z f S Z x d W 9 0 O y w m c X V v d D t T Z W N 0 a W 9 u M S 9 B b G x f S W 5 k a W F f S W 5 k Z X h f V X B 0 b 1 9 B c H J p b D I z L 0 F 1 d G 9 S Z W 1 v d m V k Q 2 9 s d W 1 u c z E u e 1 R y Y W 5 z c G 9 y d C B h b m Q g Y 2 9 t b X V u a W N h d G l v b i w y N H 0 m c X V v d D s s J n F 1 b 3 Q 7 U 2 V j d G l v b j E v Q W x s X 0 l u Z G l h X 0 l u Z G V 4 X 1 V w d G 9 f Q X B y a W w y M y 9 B d X R v U m V t b 3 Z l Z E N v b H V t b n M x L n t S Z W N y Z W F 0 a W 9 u I G F u Z C B h b X V z Z W 1 l b n Q s M j V 9 J n F 1 b 3 Q 7 L C Z x d W 9 0 O 1 N l Y 3 R p b 2 4 x L 0 F s b F 9 J b m R p Y V 9 J b m R l e F 9 V c H R v X 0 F w c m l s M j M v Q X V 0 b 1 J l b W 9 2 Z W R D b 2 x 1 b W 5 z M S 5 7 R W R 1 Y 2 F 0 a W 9 u L D I 2 f S Z x d W 9 0 O y w m c X V v d D t T Z W N 0 a W 9 u M S 9 B b G x f S W 5 k a W F f S W 5 k Z X h f V X B 0 b 1 9 B c H J p b D I z L 0 F 1 d G 9 S Z W 1 v d m V k Q 2 9 s d W 1 u c z E u e 1 B l c n N v b m F s I G N h c m U g Y W 5 k I G V m Z m V j d H M s M j d 9 J n F 1 b 3 Q 7 L C Z x d W 9 0 O 1 N l Y 3 R p b 2 4 x L 0 F s b F 9 J b m R p Y V 9 J b m R l e F 9 V c H R v X 0 F w c m l s M j M v Q X V 0 b 1 J l b W 9 2 Z W R D b 2 x 1 b W 5 z M S 5 7 T W l z Y 2 V s b G F u Z W 9 1 c y w y O H 0 m c X V v d D s s J n F 1 b 3 Q 7 U 2 V j d G l v b j E v Q W x s X 0 l u Z G l h X 0 l u Z G V 4 X 1 V w d G 9 f Q X B y a W w y M y 9 B d X R v U m V t b 3 Z l Z E N v b H V t b n M x L n t H Z W 5 l c m F s I G l u Z G V 4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Q W x s X 0 l u Z G l h X 0 l u Z G V 4 X 1 V w d G 9 f Q X B y a W w y M y 9 B d X R v U m V t b 3 Z l Z E N v b H V t b n M x L n t T Z W N 0 b 3 I s M H 0 m c X V v d D s s J n F 1 b 3 Q 7 U 2 V j d G l v b j E v Q W x s X 0 l u Z G l h X 0 l u Z G V 4 X 1 V w d G 9 f Q X B y a W w y M y 9 B d X R v U m V t b 3 Z l Z E N v b H V t b n M x L n t Z Z W F y L D F 9 J n F 1 b 3 Q 7 L C Z x d W 9 0 O 1 N l Y 3 R p b 2 4 x L 0 F s b F 9 J b m R p Y V 9 J b m R l e F 9 V c H R v X 0 F w c m l s M j M v Q X V 0 b 1 J l b W 9 2 Z W R D b 2 x 1 b W 5 z M S 5 7 T W 9 u d G g s M n 0 m c X V v d D s s J n F 1 b 3 Q 7 U 2 V j d G l v b j E v Q W x s X 0 l u Z G l h X 0 l u Z G V 4 X 1 V w d G 9 f Q X B y a W w y M y 9 B d X R v U m V t b 3 Z l Z E N v b H V t b n M x L n t D Z X J l Y W x z I G F u Z C B w c m 9 k d W N 0 c y w z f S Z x d W 9 0 O y w m c X V v d D t T Z W N 0 a W 9 u M S 9 B b G x f S W 5 k a W F f S W 5 k Z X h f V X B 0 b 1 9 B c H J p b D I z L 0 F 1 d G 9 S Z W 1 v d m V k Q 2 9 s d W 1 u c z E u e 0 1 l Y X Q g Y W 5 k I G Z p c 2 g s N H 0 m c X V v d D s s J n F 1 b 3 Q 7 U 2 V j d G l v b j E v Q W x s X 0 l u Z G l h X 0 l u Z G V 4 X 1 V w d G 9 f Q X B y a W w y M y 9 B d X R v U m V t b 3 Z l Z E N v b H V t b n M x L n t F Z 2 c s N X 0 m c X V v d D s s J n F 1 b 3 Q 7 U 2 V j d G l v b j E v Q W x s X 0 l u Z G l h X 0 l u Z G V 4 X 1 V w d G 9 f Q X B y a W w y M y 9 B d X R v U m V t b 3 Z l Z E N v b H V t b n M x L n t N a W x r I G F u Z C B w c m 9 k d W N 0 c y w 2 f S Z x d W 9 0 O y w m c X V v d D t T Z W N 0 a W 9 u M S 9 B b G x f S W 5 k a W F f S W 5 k Z X h f V X B 0 b 1 9 B c H J p b D I z L 0 F 1 d G 9 S Z W 1 v d m V k Q 2 9 s d W 1 u c z E u e 0 9 p b H M g Y W 5 k I G Z h d H M s N 3 0 m c X V v d D s s J n F 1 b 3 Q 7 U 2 V j d G l v b j E v Q W x s X 0 l u Z G l h X 0 l u Z G V 4 X 1 V w d G 9 f Q X B y a W w y M y 9 B d X R v U m V t b 3 Z l Z E N v b H V t b n M x L n t G c n V p d H M s O H 0 m c X V v d D s s J n F 1 b 3 Q 7 U 2 V j d G l v b j E v Q W x s X 0 l u Z G l h X 0 l u Z G V 4 X 1 V w d G 9 f Q X B y a W w y M y 9 B d X R v U m V t b 3 Z l Z E N v b H V t b n M x L n t W Z W d l d G F i b G V z L D l 9 J n F 1 b 3 Q 7 L C Z x d W 9 0 O 1 N l Y 3 R p b 2 4 x L 0 F s b F 9 J b m R p Y V 9 J b m R l e F 9 V c H R v X 0 F w c m l s M j M v Q X V 0 b 1 J l b W 9 2 Z W R D b 2 x 1 b W 5 z M S 5 7 U H V s c 2 V z I G F u Z C B w c m 9 k d W N 0 c y w x M H 0 m c X V v d D s s J n F 1 b 3 Q 7 U 2 V j d G l v b j E v Q W x s X 0 l u Z G l h X 0 l u Z G V 4 X 1 V w d G 9 f Q X B y a W w y M y 9 B d X R v U m V t b 3 Z l Z E N v b H V t b n M x L n t T d W d h c i B h b m Q g Q 2 9 u Z m V j d G l v b m V y e S w x M X 0 m c X V v d D s s J n F 1 b 3 Q 7 U 2 V j d G l v b j E v Q W x s X 0 l u Z G l h X 0 l u Z G V 4 X 1 V w d G 9 f Q X B y a W w y M y 9 B d X R v U m V t b 3 Z l Z E N v b H V t b n M x L n t T c G l j Z X M s M T J 9 J n F 1 b 3 Q 7 L C Z x d W 9 0 O 1 N l Y 3 R p b 2 4 x L 0 F s b F 9 J b m R p Y V 9 J b m R l e F 9 V c H R v X 0 F w c m l s M j M v Q X V 0 b 1 J l b W 9 2 Z W R D b 2 x 1 b W 5 z M S 5 7 T m 9 u L W F s Y 2 9 o b 2 x p Y y B i Z X Z l c m F n Z X M s M T N 9 J n F 1 b 3 Q 7 L C Z x d W 9 0 O 1 N l Y 3 R p b 2 4 x L 0 F s b F 9 J b m R p Y V 9 J b m R l e F 9 V c H R v X 0 F w c m l s M j M v Q X V 0 b 1 J l b W 9 2 Z W R D b 2 x 1 b W 5 z M S 5 7 U H J l c G F y Z W Q g b W V h b H M s I H N u Y W N r c y w g c 3 d l Z X R z I G V 0 Y y 4 s M T R 9 J n F 1 b 3 Q 7 L C Z x d W 9 0 O 1 N l Y 3 R p b 2 4 x L 0 F s b F 9 J b m R p Y V 9 J b m R l e F 9 V c H R v X 0 F w c m l s M j M v Q X V 0 b 1 J l b W 9 2 Z W R D b 2 x 1 b W 5 z M S 5 7 R m 9 v Z C B h b m Q g Y m V 2 Z X J h Z 2 V z L D E 1 f S Z x d W 9 0 O y w m c X V v d D t T Z W N 0 a W 9 u M S 9 B b G x f S W 5 k a W F f S W 5 k Z X h f V X B 0 b 1 9 B c H J p b D I z L 0 F 1 d G 9 S Z W 1 v d m V k Q 2 9 s d W 1 u c z E u e 1 B h b i w g d G 9 i Y W N j b y B h b m Q g a W 5 0 b 3 h p Y 2 F u d H M s M T Z 9 J n F 1 b 3 Q 7 L C Z x d W 9 0 O 1 N l Y 3 R p b 2 4 x L 0 F s b F 9 J b m R p Y V 9 J b m R l e F 9 V c H R v X 0 F w c m l s M j M v Q X V 0 b 1 J l b W 9 2 Z W R D b 2 x 1 b W 5 z M S 5 7 Q 2 x v d G h p b m c s M T d 9 J n F 1 b 3 Q 7 L C Z x d W 9 0 O 1 N l Y 3 R p b 2 4 x L 0 F s b F 9 J b m R p Y V 9 J b m R l e F 9 V c H R v X 0 F w c m l s M j M v Q X V 0 b 1 J l b W 9 2 Z W R D b 2 x 1 b W 5 z M S 5 7 R m 9 v d H d l Y X I s M T h 9 J n F 1 b 3 Q 7 L C Z x d W 9 0 O 1 N l Y 3 R p b 2 4 x L 0 F s b F 9 J b m R p Y V 9 J b m R l e F 9 V c H R v X 0 F w c m l s M j M v Q X V 0 b 1 J l b W 9 2 Z W R D b 2 x 1 b W 5 z M S 5 7 Q 2 x v d G h p b m c g Y W 5 k I G Z v b 3 R 3 Z W F y L D E 5 f S Z x d W 9 0 O y w m c X V v d D t T Z W N 0 a W 9 u M S 9 B b G x f S W 5 k a W F f S W 5 k Z X h f V X B 0 b 1 9 B c H J p b D I z L 0 F 1 d G 9 S Z W 1 v d m V k Q 2 9 s d W 1 u c z E u e 0 h v d X N p b m c s M j B 9 J n F 1 b 3 Q 7 L C Z x d W 9 0 O 1 N l Y 3 R p b 2 4 x L 0 F s b F 9 J b m R p Y V 9 J b m R l e F 9 V c H R v X 0 F w c m l s M j M v Q X V 0 b 1 J l b W 9 2 Z W R D b 2 x 1 b W 5 z M S 5 7 R n V l b C B h b m Q g b G l n a H Q s M j F 9 J n F 1 b 3 Q 7 L C Z x d W 9 0 O 1 N l Y 3 R p b 2 4 x L 0 F s b F 9 J b m R p Y V 9 J b m R l e F 9 V c H R v X 0 F w c m l s M j M v Q X V 0 b 1 J l b W 9 2 Z W R D b 2 x 1 b W 5 z M S 5 7 S G 9 1 c 2 V o b 2 x k I G d v b 2 R z I G F u Z C B z Z X J 2 a W N l c y w y M n 0 m c X V v d D s s J n F 1 b 3 Q 7 U 2 V j d G l v b j E v Q W x s X 0 l u Z G l h X 0 l u Z G V 4 X 1 V w d G 9 f Q X B y a W w y M y 9 B d X R v U m V t b 3 Z l Z E N v b H V t b n M x L n t I Z W F s d G g s M j N 9 J n F 1 b 3 Q 7 L C Z x d W 9 0 O 1 N l Y 3 R p b 2 4 x L 0 F s b F 9 J b m R p Y V 9 J b m R l e F 9 V c H R v X 0 F w c m l s M j M v Q X V 0 b 1 J l b W 9 2 Z W R D b 2 x 1 b W 5 z M S 5 7 V H J h b n N w b 3 J 0 I G F u Z C B j b 2 1 t d W 5 p Y 2 F 0 a W 9 u L D I 0 f S Z x d W 9 0 O y w m c X V v d D t T Z W N 0 a W 9 u M S 9 B b G x f S W 5 k a W F f S W 5 k Z X h f V X B 0 b 1 9 B c H J p b D I z L 0 F 1 d G 9 S Z W 1 v d m V k Q 2 9 s d W 1 u c z E u e 1 J l Y 3 J l Y X R p b 2 4 g Y W 5 k I G F t d X N l b W V u d C w y N X 0 m c X V v d D s s J n F 1 b 3 Q 7 U 2 V j d G l v b j E v Q W x s X 0 l u Z G l h X 0 l u Z G V 4 X 1 V w d G 9 f Q X B y a W w y M y 9 B d X R v U m V t b 3 Z l Z E N v b H V t b n M x L n t F Z H V j Y X R p b 2 4 s M j Z 9 J n F 1 b 3 Q 7 L C Z x d W 9 0 O 1 N l Y 3 R p b 2 4 x L 0 F s b F 9 J b m R p Y V 9 J b m R l e F 9 V c H R v X 0 F w c m l s M j M v Q X V 0 b 1 J l b W 9 2 Z W R D b 2 x 1 b W 5 z M S 5 7 U G V y c 2 9 u Y W w g Y 2 F y Z S B h b m Q g Z W Z m Z W N 0 c y w y N 3 0 m c X V v d D s s J n F 1 b 3 Q 7 U 2 V j d G l v b j E v Q W x s X 0 l u Z G l h X 0 l u Z G V 4 X 1 V w d G 9 f Q X B y a W w y M y 9 B d X R v U m V t b 3 Z l Z E N v b H V t b n M x L n t N a X N j Z W x s Y W 5 l b 3 V z L D I 4 f S Z x d W 9 0 O y w m c X V v d D t T Z W N 0 a W 9 u M S 9 B b G x f S W 5 k a W F f S W 5 k Z X h f V X B 0 b 1 9 B c H J p b D I z L 0 F 1 d G 9 S Z W 1 v d m V k Q 2 9 s d W 1 u c z E u e 0 d l b m V y Y W w g a W 5 k Z X g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N S k 8 L 0 l 0 Z W 1 Q Y X R o P j w v S X R l b U x v Y 2 F 0 a W 9 u P j x T d G F i b G V F b n R y a W V z P j x F b n R y e S B U e X B l P S J G a W x s U 3 R h d H V z I i B W Y W x 1 Z T 0 i c 1 d h a X R p b m d G b 3 J F e G N l b F J l Z n J l c 2 g i I C 8 + P E V u d H J 5 I F R 5 c G U 9 I k J 1 Z m Z l c k 5 l e H R S Z W Z y Z X N o I i B W Y W x 1 Z T 0 i b D E i I C 8 + P E V u d H J 5 I F R 5 c G U 9 I k Z p b G x D b 2 x 1 b W 5 O Y W 1 l c y I g V m F s d W U 9 I n N b J n F 1 b 3 Q 7 U 2 V j d G 9 y J n F 1 b 3 Q 7 L C Z x d W 9 0 O 1 l l Y X I m c X V v d D s s J n F 1 b 3 Q 7 T W 9 u d G g m c X V v d D s s J n F 1 b 3 Q 7 Q 2 V y Z W F s c y B h b m Q g c H J v Z H V j d H M m c X V v d D s s J n F 1 b 3 Q 7 T W V h d C B h b m Q g Z m l z a C Z x d W 9 0 O y w m c X V v d D t F Z 2 c m c X V v d D s s J n F 1 b 3 Q 7 T W l s a y B h b m Q g c H J v Z H V j d H M m c X V v d D s s J n F 1 b 3 Q 7 T 2 l s c y B h b m Q g Z m F 0 c y Z x d W 9 0 O y w m c X V v d D t G c n V p d H M m c X V v d D s s J n F 1 b 3 Q 7 V m V n Z X R h Y m x l c y Z x d W 9 0 O y w m c X V v d D t Q d W x z Z X M g Y W 5 k I H B y b 2 R 1 Y 3 R z J n F 1 b 3 Q 7 L C Z x d W 9 0 O 1 N 1 Z 2 F y I G F u Z C B D b 2 5 m Z W N 0 a W 9 u Z X J 5 J n F 1 b 3 Q 7 L C Z x d W 9 0 O 1 N w a W N l c y Z x d W 9 0 O y w m c X V v d D t O b 2 4 t Y W x j b 2 h v b G l j I G J l d m V y Y W d l c y Z x d W 9 0 O y w m c X V v d D t Q c m V w Y X J l Z C B t Z W F s c y w g c 2 5 h Y 2 t z L C B z d 2 V l d H M g Z X R j L i Z x d W 9 0 O y w m c X V v d D t G b 2 9 k I G F u Z C B i Z X Z l c m F n Z X M m c X V v d D s s J n F 1 b 3 Q 7 U G F u L C B 0 b 2 J h Y 2 N v I G F u Z C B p b n R v e G l j Y W 5 0 c y Z x d W 9 0 O y w m c X V v d D t D b G 9 0 a G l u Z y Z x d W 9 0 O y w m c X V v d D t G b 2 9 0 d 2 V h c i Z x d W 9 0 O y w m c X V v d D t D b G 9 0 a G l u Z y B h b m Q g Z m 9 v d H d l Y X I m c X V v d D s s J n F 1 b 3 Q 7 S G 9 1 c 2 l u Z y Z x d W 9 0 O y w m c X V v d D t G d W V s I G F u Z C B s a W d o d C Z x d W 9 0 O y w m c X V v d D t I b 3 V z Z W h v b G Q g Z 2 9 v Z H M g Y W 5 k I H N l c n Z p Y 2 V z J n F 1 b 3 Q 7 L C Z x d W 9 0 O 0 h l Y W x 0 a C Z x d W 9 0 O y w m c X V v d D t U c m F u c 3 B v c n Q g Y W 5 k I G N v b W 1 1 b m l j Y X R p b 2 4 m c X V v d D s s J n F 1 b 3 Q 7 U m V j c m V h d G l v b i B h b m Q g Y W 1 1 c 2 V t Z W 5 0 J n F 1 b 3 Q 7 L C Z x d W 9 0 O 0 V k d W N h d G l v b i Z x d W 9 0 O y w m c X V v d D t Q Z X J z b 2 5 h b C B j Y X J l I G F u Z C B l Z m Z l Y 3 R z J n F 1 b 3 Q 7 L C Z x d W 9 0 O 0 1 p c 2 N l b G x h b m V v d X M m c X V v d D s s J n F 1 b 3 Q 7 R 2 V u Z X J h b C B p b m R l e C Z x d W 9 0 O 1 0 i I C 8 + P E V u d H J 5 I F R 5 c G U 9 I k Z p b G x F b m F i b G V k I i B W Y W x 1 Z T 0 i b D E i I C 8 + P E V u d H J 5 I F R 5 c G U 9 I k Z p b G x D b 2 x 1 b W 5 U e X B l c y I g V m F s d W U 9 I n N C Z 0 1 H Q l F V R k J R V U Z C U V V G Q l F V R k J R V U Z C U V V G Q l F V R k J R V U Z C U V V G I i A v P j x F b n R y e S B U e X B l P S J G a W x s T G F z d F V w Z G F 0 Z W Q i I F Z h b H V l P S J k M j A y N S 0 w M i 0 y N V Q x N z o x M j o x N y 4 1 O D U 4 O T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z N j V i N T l j L W R i Y T g t N D g y M C 1 h O W M z L T k 3 O G I 3 N m Z l Y W M 5 N C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B J X 0 l u Z m x h d G l v b l 9 D b G V h b i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9 J b m R p Y V 9 J b m R l e F 9 V c H R v X 0 F w c m l s M j M v Q X V 0 b 1 J l b W 9 2 Z W R D b 2 x 1 b W 5 z M S 5 7 U 2 V j d G 9 y L D B 9 J n F 1 b 3 Q 7 L C Z x d W 9 0 O 1 N l Y 3 R p b 2 4 x L 0 F s b F 9 J b m R p Y V 9 J b m R l e F 9 V c H R v X 0 F w c m l s M j M v Q X V 0 b 1 J l b W 9 2 Z W R D b 2 x 1 b W 5 z M S 5 7 W W V h c i w x f S Z x d W 9 0 O y w m c X V v d D t T Z W N 0 a W 9 u M S 9 B b G x f S W 5 k a W F f S W 5 k Z X h f V X B 0 b 1 9 B c H J p b D I z L 0 F 1 d G 9 S Z W 1 v d m V k Q 2 9 s d W 1 u c z E u e 0 1 v b n R o L D J 9 J n F 1 b 3 Q 7 L C Z x d W 9 0 O 1 N l Y 3 R p b 2 4 x L 0 F s b F 9 J b m R p Y V 9 J b m R l e F 9 V c H R v X 0 F w c m l s M j M v Q X V 0 b 1 J l b W 9 2 Z W R D b 2 x 1 b W 5 z M S 5 7 Q 2 V y Z W F s c y B h b m Q g c H J v Z H V j d H M s M 3 0 m c X V v d D s s J n F 1 b 3 Q 7 U 2 V j d G l v b j E v Q W x s X 0 l u Z G l h X 0 l u Z G V 4 X 1 V w d G 9 f Q X B y a W w y M y 9 B d X R v U m V t b 3 Z l Z E N v b H V t b n M x L n t N Z W F 0 I G F u Z C B m a X N o L D R 9 J n F 1 b 3 Q 7 L C Z x d W 9 0 O 1 N l Y 3 R p b 2 4 x L 0 F s b F 9 J b m R p Y V 9 J b m R l e F 9 V c H R v X 0 F w c m l s M j M v Q X V 0 b 1 J l b W 9 2 Z W R D b 2 x 1 b W 5 z M S 5 7 R W d n L D V 9 J n F 1 b 3 Q 7 L C Z x d W 9 0 O 1 N l Y 3 R p b 2 4 x L 0 F s b F 9 J b m R p Y V 9 J b m R l e F 9 V c H R v X 0 F w c m l s M j M v Q X V 0 b 1 J l b W 9 2 Z W R D b 2 x 1 b W 5 z M S 5 7 T W l s a y B h b m Q g c H J v Z H V j d H M s N n 0 m c X V v d D s s J n F 1 b 3 Q 7 U 2 V j d G l v b j E v Q W x s X 0 l u Z G l h X 0 l u Z G V 4 X 1 V w d G 9 f Q X B y a W w y M y 9 B d X R v U m V t b 3 Z l Z E N v b H V t b n M x L n t P a W x z I G F u Z C B m Y X R z L D d 9 J n F 1 b 3 Q 7 L C Z x d W 9 0 O 1 N l Y 3 R p b 2 4 x L 0 F s b F 9 J b m R p Y V 9 J b m R l e F 9 V c H R v X 0 F w c m l s M j M v Q X V 0 b 1 J l b W 9 2 Z W R D b 2 x 1 b W 5 z M S 5 7 R n J 1 a X R z L D h 9 J n F 1 b 3 Q 7 L C Z x d W 9 0 O 1 N l Y 3 R p b 2 4 x L 0 F s b F 9 J b m R p Y V 9 J b m R l e F 9 V c H R v X 0 F w c m l s M j M v Q X V 0 b 1 J l b W 9 2 Z W R D b 2 x 1 b W 5 z M S 5 7 V m V n Z X R h Y m x l c y w 5 f S Z x d W 9 0 O y w m c X V v d D t T Z W N 0 a W 9 u M S 9 B b G x f S W 5 k a W F f S W 5 k Z X h f V X B 0 b 1 9 B c H J p b D I z L 0 F 1 d G 9 S Z W 1 v d m V k Q 2 9 s d W 1 u c z E u e 1 B 1 b H N l c y B h b m Q g c H J v Z H V j d H M s M T B 9 J n F 1 b 3 Q 7 L C Z x d W 9 0 O 1 N l Y 3 R p b 2 4 x L 0 F s b F 9 J b m R p Y V 9 J b m R l e F 9 V c H R v X 0 F w c m l s M j M v Q X V 0 b 1 J l b W 9 2 Z W R D b 2 x 1 b W 5 z M S 5 7 U 3 V n Y X I g Y W 5 k I E N v b m Z l Y 3 R p b 2 5 l c n k s M T F 9 J n F 1 b 3 Q 7 L C Z x d W 9 0 O 1 N l Y 3 R p b 2 4 x L 0 F s b F 9 J b m R p Y V 9 J b m R l e F 9 V c H R v X 0 F w c m l s M j M v Q X V 0 b 1 J l b W 9 2 Z W R D b 2 x 1 b W 5 z M S 5 7 U 3 B p Y 2 V z L D E y f S Z x d W 9 0 O y w m c X V v d D t T Z W N 0 a W 9 u M S 9 B b G x f S W 5 k a W F f S W 5 k Z X h f V X B 0 b 1 9 B c H J p b D I z L 0 F 1 d G 9 S Z W 1 v d m V k Q 2 9 s d W 1 u c z E u e 0 5 v b i 1 h b G N v a G 9 s a W M g Y m V 2 Z X J h Z 2 V z L D E z f S Z x d W 9 0 O y w m c X V v d D t T Z W N 0 a W 9 u M S 9 B b G x f S W 5 k a W F f S W 5 k Z X h f V X B 0 b 1 9 B c H J p b D I z L 0 F 1 d G 9 S Z W 1 v d m V k Q 2 9 s d W 1 u c z E u e 1 B y Z X B h c m V k I G 1 l Y W x z L C B z b m F j a 3 M s I H N 3 Z W V 0 c y B l d G M u L D E 0 f S Z x d W 9 0 O y w m c X V v d D t T Z W N 0 a W 9 u M S 9 B b G x f S W 5 k a W F f S W 5 k Z X h f V X B 0 b 1 9 B c H J p b D I z L 0 F 1 d G 9 S Z W 1 v d m V k Q 2 9 s d W 1 u c z E u e 0 Z v b 2 Q g Y W 5 k I G J l d m V y Y W d l c y w x N X 0 m c X V v d D s s J n F 1 b 3 Q 7 U 2 V j d G l v b j E v Q W x s X 0 l u Z G l h X 0 l u Z G V 4 X 1 V w d G 9 f Q X B y a W w y M y 9 B d X R v U m V t b 3 Z l Z E N v b H V t b n M x L n t Q Y W 4 s I H R v Y m F j Y 2 8 g Y W 5 k I G l u d G 9 4 a W N h b n R z L D E 2 f S Z x d W 9 0 O y w m c X V v d D t T Z W N 0 a W 9 u M S 9 B b G x f S W 5 k a W F f S W 5 k Z X h f V X B 0 b 1 9 B c H J p b D I z L 0 F 1 d G 9 S Z W 1 v d m V k Q 2 9 s d W 1 u c z E u e 0 N s b 3 R o a W 5 n L D E 3 f S Z x d W 9 0 O y w m c X V v d D t T Z W N 0 a W 9 u M S 9 B b G x f S W 5 k a W F f S W 5 k Z X h f V X B 0 b 1 9 B c H J p b D I z L 0 F 1 d G 9 S Z W 1 v d m V k Q 2 9 s d W 1 u c z E u e 0 Z v b 3 R 3 Z W F y L D E 4 f S Z x d W 9 0 O y w m c X V v d D t T Z W N 0 a W 9 u M S 9 B b G x f S W 5 k a W F f S W 5 k Z X h f V X B 0 b 1 9 B c H J p b D I z L 0 F 1 d G 9 S Z W 1 v d m V k Q 2 9 s d W 1 u c z E u e 0 N s b 3 R o a W 5 n I G F u Z C B m b 2 9 0 d 2 V h c i w x O X 0 m c X V v d D s s J n F 1 b 3 Q 7 U 2 V j d G l v b j E v Q W x s X 0 l u Z G l h X 0 l u Z G V 4 X 1 V w d G 9 f Q X B y a W w y M y 9 B d X R v U m V t b 3 Z l Z E N v b H V t b n M x L n t I b 3 V z a W 5 n L D I w f S Z x d W 9 0 O y w m c X V v d D t T Z W N 0 a W 9 u M S 9 B b G x f S W 5 k a W F f S W 5 k Z X h f V X B 0 b 1 9 B c H J p b D I z L 0 F 1 d G 9 S Z W 1 v d m V k Q 2 9 s d W 1 u c z E u e 0 Z 1 Z W w g Y W 5 k I G x p Z 2 h 0 L D I x f S Z x d W 9 0 O y w m c X V v d D t T Z W N 0 a W 9 u M S 9 B b G x f S W 5 k a W F f S W 5 k Z X h f V X B 0 b 1 9 B c H J p b D I z L 0 F 1 d G 9 S Z W 1 v d m V k Q 2 9 s d W 1 u c z E u e 0 h v d X N l a G 9 s Z C B n b 2 9 k c y B h b m Q g c 2 V y d m l j Z X M s M j J 9 J n F 1 b 3 Q 7 L C Z x d W 9 0 O 1 N l Y 3 R p b 2 4 x L 0 F s b F 9 J b m R p Y V 9 J b m R l e F 9 V c H R v X 0 F w c m l s M j M v Q X V 0 b 1 J l b W 9 2 Z W R D b 2 x 1 b W 5 z M S 5 7 S G V h b H R o L D I z f S Z x d W 9 0 O y w m c X V v d D t T Z W N 0 a W 9 u M S 9 B b G x f S W 5 k a W F f S W 5 k Z X h f V X B 0 b 1 9 B c H J p b D I z L 0 F 1 d G 9 S Z W 1 v d m V k Q 2 9 s d W 1 u c z E u e 1 R y Y W 5 z c G 9 y d C B h b m Q g Y 2 9 t b X V u a W N h d G l v b i w y N H 0 m c X V v d D s s J n F 1 b 3 Q 7 U 2 V j d G l v b j E v Q W x s X 0 l u Z G l h X 0 l u Z G V 4 X 1 V w d G 9 f Q X B y a W w y M y 9 B d X R v U m V t b 3 Z l Z E N v b H V t b n M x L n t S Z W N y Z W F 0 a W 9 u I G F u Z C B h b X V z Z W 1 l b n Q s M j V 9 J n F 1 b 3 Q 7 L C Z x d W 9 0 O 1 N l Y 3 R p b 2 4 x L 0 F s b F 9 J b m R p Y V 9 J b m R l e F 9 V c H R v X 0 F w c m l s M j M v Q X V 0 b 1 J l b W 9 2 Z W R D b 2 x 1 b W 5 z M S 5 7 R W R 1 Y 2 F 0 a W 9 u L D I 2 f S Z x d W 9 0 O y w m c X V v d D t T Z W N 0 a W 9 u M S 9 B b G x f S W 5 k a W F f S W 5 k Z X h f V X B 0 b 1 9 B c H J p b D I z L 0 F 1 d G 9 S Z W 1 v d m V k Q 2 9 s d W 1 u c z E u e 1 B l c n N v b m F s I G N h c m U g Y W 5 k I G V m Z m V j d H M s M j d 9 J n F 1 b 3 Q 7 L C Z x d W 9 0 O 1 N l Y 3 R p b 2 4 x L 0 F s b F 9 J b m R p Y V 9 J b m R l e F 9 V c H R v X 0 F w c m l s M j M v Q X V 0 b 1 J l b W 9 2 Z W R D b 2 x 1 b W 5 z M S 5 7 T W l z Y 2 V s b G F u Z W 9 1 c y w y O H 0 m c X V v d D s s J n F 1 b 3 Q 7 U 2 V j d G l v b j E v Q W x s X 0 l u Z G l h X 0 l u Z G V 4 X 1 V w d G 9 f Q X B y a W w y M y 9 B d X R v U m V t b 3 Z l Z E N v b H V t b n M x L n t H Z W 5 l c m F s I G l u Z G V 4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Q W x s X 0 l u Z G l h X 0 l u Z G V 4 X 1 V w d G 9 f Q X B y a W w y M y 9 B d X R v U m V t b 3 Z l Z E N v b H V t b n M x L n t T Z W N 0 b 3 I s M H 0 m c X V v d D s s J n F 1 b 3 Q 7 U 2 V j d G l v b j E v Q W x s X 0 l u Z G l h X 0 l u Z G V 4 X 1 V w d G 9 f Q X B y a W w y M y 9 B d X R v U m V t b 3 Z l Z E N v b H V t b n M x L n t Z Z W F y L D F 9 J n F 1 b 3 Q 7 L C Z x d W 9 0 O 1 N l Y 3 R p b 2 4 x L 0 F s b F 9 J b m R p Y V 9 J b m R l e F 9 V c H R v X 0 F w c m l s M j M v Q X V 0 b 1 J l b W 9 2 Z W R D b 2 x 1 b W 5 z M S 5 7 T W 9 u d G g s M n 0 m c X V v d D s s J n F 1 b 3 Q 7 U 2 V j d G l v b j E v Q W x s X 0 l u Z G l h X 0 l u Z G V 4 X 1 V w d G 9 f Q X B y a W w y M y 9 B d X R v U m V t b 3 Z l Z E N v b H V t b n M x L n t D Z X J l Y W x z I G F u Z C B w c m 9 k d W N 0 c y w z f S Z x d W 9 0 O y w m c X V v d D t T Z W N 0 a W 9 u M S 9 B b G x f S W 5 k a W F f S W 5 k Z X h f V X B 0 b 1 9 B c H J p b D I z L 0 F 1 d G 9 S Z W 1 v d m V k Q 2 9 s d W 1 u c z E u e 0 1 l Y X Q g Y W 5 k I G Z p c 2 g s N H 0 m c X V v d D s s J n F 1 b 3 Q 7 U 2 V j d G l v b j E v Q W x s X 0 l u Z G l h X 0 l u Z G V 4 X 1 V w d G 9 f Q X B y a W w y M y 9 B d X R v U m V t b 3 Z l Z E N v b H V t b n M x L n t F Z 2 c s N X 0 m c X V v d D s s J n F 1 b 3 Q 7 U 2 V j d G l v b j E v Q W x s X 0 l u Z G l h X 0 l u Z G V 4 X 1 V w d G 9 f Q X B y a W w y M y 9 B d X R v U m V t b 3 Z l Z E N v b H V t b n M x L n t N a W x r I G F u Z C B w c m 9 k d W N 0 c y w 2 f S Z x d W 9 0 O y w m c X V v d D t T Z W N 0 a W 9 u M S 9 B b G x f S W 5 k a W F f S W 5 k Z X h f V X B 0 b 1 9 B c H J p b D I z L 0 F 1 d G 9 S Z W 1 v d m V k Q 2 9 s d W 1 u c z E u e 0 9 p b H M g Y W 5 k I G Z h d H M s N 3 0 m c X V v d D s s J n F 1 b 3 Q 7 U 2 V j d G l v b j E v Q W x s X 0 l u Z G l h X 0 l u Z G V 4 X 1 V w d G 9 f Q X B y a W w y M y 9 B d X R v U m V t b 3 Z l Z E N v b H V t b n M x L n t G c n V p d H M s O H 0 m c X V v d D s s J n F 1 b 3 Q 7 U 2 V j d G l v b j E v Q W x s X 0 l u Z G l h X 0 l u Z G V 4 X 1 V w d G 9 f Q X B y a W w y M y 9 B d X R v U m V t b 3 Z l Z E N v b H V t b n M x L n t W Z W d l d G F i b G V z L D l 9 J n F 1 b 3 Q 7 L C Z x d W 9 0 O 1 N l Y 3 R p b 2 4 x L 0 F s b F 9 J b m R p Y V 9 J b m R l e F 9 V c H R v X 0 F w c m l s M j M v Q X V 0 b 1 J l b W 9 2 Z W R D b 2 x 1 b W 5 z M S 5 7 U H V s c 2 V z I G F u Z C B w c m 9 k d W N 0 c y w x M H 0 m c X V v d D s s J n F 1 b 3 Q 7 U 2 V j d G l v b j E v Q W x s X 0 l u Z G l h X 0 l u Z G V 4 X 1 V w d G 9 f Q X B y a W w y M y 9 B d X R v U m V t b 3 Z l Z E N v b H V t b n M x L n t T d W d h c i B h b m Q g Q 2 9 u Z m V j d G l v b m V y e S w x M X 0 m c X V v d D s s J n F 1 b 3 Q 7 U 2 V j d G l v b j E v Q W x s X 0 l u Z G l h X 0 l u Z G V 4 X 1 V w d G 9 f Q X B y a W w y M y 9 B d X R v U m V t b 3 Z l Z E N v b H V t b n M x L n t T c G l j Z X M s M T J 9 J n F 1 b 3 Q 7 L C Z x d W 9 0 O 1 N l Y 3 R p b 2 4 x L 0 F s b F 9 J b m R p Y V 9 J b m R l e F 9 V c H R v X 0 F w c m l s M j M v Q X V 0 b 1 J l b W 9 2 Z W R D b 2 x 1 b W 5 z M S 5 7 T m 9 u L W F s Y 2 9 o b 2 x p Y y B i Z X Z l c m F n Z X M s M T N 9 J n F 1 b 3 Q 7 L C Z x d W 9 0 O 1 N l Y 3 R p b 2 4 x L 0 F s b F 9 J b m R p Y V 9 J b m R l e F 9 V c H R v X 0 F w c m l s M j M v Q X V 0 b 1 J l b W 9 2 Z W R D b 2 x 1 b W 5 z M S 5 7 U H J l c G F y Z W Q g b W V h b H M s I H N u Y W N r c y w g c 3 d l Z X R z I G V 0 Y y 4 s M T R 9 J n F 1 b 3 Q 7 L C Z x d W 9 0 O 1 N l Y 3 R p b 2 4 x L 0 F s b F 9 J b m R p Y V 9 J b m R l e F 9 V c H R v X 0 F w c m l s M j M v Q X V 0 b 1 J l b W 9 2 Z W R D b 2 x 1 b W 5 z M S 5 7 R m 9 v Z C B h b m Q g Y m V 2 Z X J h Z 2 V z L D E 1 f S Z x d W 9 0 O y w m c X V v d D t T Z W N 0 a W 9 u M S 9 B b G x f S W 5 k a W F f S W 5 k Z X h f V X B 0 b 1 9 B c H J p b D I z L 0 F 1 d G 9 S Z W 1 v d m V k Q 2 9 s d W 1 u c z E u e 1 B h b i w g d G 9 i Y W N j b y B h b m Q g a W 5 0 b 3 h p Y 2 F u d H M s M T Z 9 J n F 1 b 3 Q 7 L C Z x d W 9 0 O 1 N l Y 3 R p b 2 4 x L 0 F s b F 9 J b m R p Y V 9 J b m R l e F 9 V c H R v X 0 F w c m l s M j M v Q X V 0 b 1 J l b W 9 2 Z W R D b 2 x 1 b W 5 z M S 5 7 Q 2 x v d G h p b m c s M T d 9 J n F 1 b 3 Q 7 L C Z x d W 9 0 O 1 N l Y 3 R p b 2 4 x L 0 F s b F 9 J b m R p Y V 9 J b m R l e F 9 V c H R v X 0 F w c m l s M j M v Q X V 0 b 1 J l b W 9 2 Z W R D b 2 x 1 b W 5 z M S 5 7 R m 9 v d H d l Y X I s M T h 9 J n F 1 b 3 Q 7 L C Z x d W 9 0 O 1 N l Y 3 R p b 2 4 x L 0 F s b F 9 J b m R p Y V 9 J b m R l e F 9 V c H R v X 0 F w c m l s M j M v Q X V 0 b 1 J l b W 9 2 Z W R D b 2 x 1 b W 5 z M S 5 7 Q 2 x v d G h p b m c g Y W 5 k I G Z v b 3 R 3 Z W F y L D E 5 f S Z x d W 9 0 O y w m c X V v d D t T Z W N 0 a W 9 u M S 9 B b G x f S W 5 k a W F f S W 5 k Z X h f V X B 0 b 1 9 B c H J p b D I z L 0 F 1 d G 9 S Z W 1 v d m V k Q 2 9 s d W 1 u c z E u e 0 h v d X N p b m c s M j B 9 J n F 1 b 3 Q 7 L C Z x d W 9 0 O 1 N l Y 3 R p b 2 4 x L 0 F s b F 9 J b m R p Y V 9 J b m R l e F 9 V c H R v X 0 F w c m l s M j M v Q X V 0 b 1 J l b W 9 2 Z W R D b 2 x 1 b W 5 z M S 5 7 R n V l b C B h b m Q g b G l n a H Q s M j F 9 J n F 1 b 3 Q 7 L C Z x d W 9 0 O 1 N l Y 3 R p b 2 4 x L 0 F s b F 9 J b m R p Y V 9 J b m R l e F 9 V c H R v X 0 F w c m l s M j M v Q X V 0 b 1 J l b W 9 2 Z W R D b 2 x 1 b W 5 z M S 5 7 S G 9 1 c 2 V o b 2 x k I G d v b 2 R z I G F u Z C B z Z X J 2 a W N l c y w y M n 0 m c X V v d D s s J n F 1 b 3 Q 7 U 2 V j d G l v b j E v Q W x s X 0 l u Z G l h X 0 l u Z G V 4 X 1 V w d G 9 f Q X B y a W w y M y 9 B d X R v U m V t b 3 Z l Z E N v b H V t b n M x L n t I Z W F s d G g s M j N 9 J n F 1 b 3 Q 7 L C Z x d W 9 0 O 1 N l Y 3 R p b 2 4 x L 0 F s b F 9 J b m R p Y V 9 J b m R l e F 9 V c H R v X 0 F w c m l s M j M v Q X V 0 b 1 J l b W 9 2 Z W R D b 2 x 1 b W 5 z M S 5 7 V H J h b n N w b 3 J 0 I G F u Z C B j b 2 1 t d W 5 p Y 2 F 0 a W 9 u L D I 0 f S Z x d W 9 0 O y w m c X V v d D t T Z W N 0 a W 9 u M S 9 B b G x f S W 5 k a W F f S W 5 k Z X h f V X B 0 b 1 9 B c H J p b D I z L 0 F 1 d G 9 S Z W 1 v d m V k Q 2 9 s d W 1 u c z E u e 1 J l Y 3 J l Y X R p b 2 4 g Y W 5 k I G F t d X N l b W V u d C w y N X 0 m c X V v d D s s J n F 1 b 3 Q 7 U 2 V j d G l v b j E v Q W x s X 0 l u Z G l h X 0 l u Z G V 4 X 1 V w d G 9 f Q X B y a W w y M y 9 B d X R v U m V t b 3 Z l Z E N v b H V t b n M x L n t F Z H V j Y X R p b 2 4 s M j Z 9 J n F 1 b 3 Q 7 L C Z x d W 9 0 O 1 N l Y 3 R p b 2 4 x L 0 F s b F 9 J b m R p Y V 9 J b m R l e F 9 V c H R v X 0 F w c m l s M j M v Q X V 0 b 1 J l b W 9 2 Z W R D b 2 x 1 b W 5 z M S 5 7 U G V y c 2 9 u Y W w g Y 2 F y Z S B h b m Q g Z W Z m Z W N 0 c y w y N 3 0 m c X V v d D s s J n F 1 b 3 Q 7 U 2 V j d G l v b j E v Q W x s X 0 l u Z G l h X 0 l u Z G V 4 X 1 V w d G 9 f Q X B y a W w y M y 9 B d X R v U m V t b 3 Z l Z E N v b H V t b n M x L n t N a X N j Z W x s Y W 5 l b 3 V z L D I 4 f S Z x d W 9 0 O y w m c X V v d D t T Z W N 0 a W 9 u M S 9 B b G x f S W 5 k a W F f S W 5 k Z X h f V X B 0 b 1 9 B c H J p b D I z L 0 F 1 d G 9 S Z W 1 v d m V k Q 2 9 s d W 1 u c z E u e 0 d l b m V y Y W w g a W 5 k Z X g s M j l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M O k 8 l Q L l U O 9 k 4 r 7 v k t m W w A A A A A C A A A A A A A Q Z g A A A A E A A C A A A A A x G d I y L 5 z O B a f v G 0 g Z n x f 6 x 7 R b Z V / b Q + 0 v E D x q w r D p 6 A A A A A A O g A A A A A I A A C A A A A A j G x 2 X 8 P d E 1 2 U y n D A 7 K Z 6 / g 1 d u V t m A + 9 I 6 9 I 3 o t j l Y N 1 A A A A B H 2 Y e g Q Q D C G W z N B 8 y N o 7 E B V G k 7 Y M x 4 t h g 1 2 e v R I s Z s 9 u Q / k A i c m 7 n X 3 m K J N I J o f I 2 J k H k D y V U d E S y 2 K 9 D s C n r 2 1 N s 5 T v m e P M L 1 j G 8 7 x L a A q E A A A A B j r Z b F d f j m U x x a s q p 5 A w L Y A r W H i E 5 h U r X 4 b 1 k 8 G t 8 v m A A v h 6 8 K k O 1 b A U 6 n I 0 f i 0 t Y z v i w r V t U W X 5 J g N v N d l y s q < / D a t a M a s h u p > 
</file>

<file path=customXml/itemProps1.xml><?xml version="1.0" encoding="utf-8"?>
<ds:datastoreItem xmlns:ds="http://schemas.openxmlformats.org/officeDocument/2006/customXml" ds:itemID="{8D40458A-9F5B-4A5B-B00B-F1DF212DBB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CPI_Clean_data</vt:lpstr>
      <vt:lpstr>Dashboard</vt:lpstr>
      <vt:lpstr>CPI_Pivot</vt:lpstr>
      <vt:lpstr>Crude_Oil_Data</vt:lpstr>
      <vt:lpstr>Data_info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Chowdhary</dc:creator>
  <cp:lastModifiedBy>Akash Chowdhary</cp:lastModifiedBy>
  <dcterms:created xsi:type="dcterms:W3CDTF">2025-02-24T13:24:27Z</dcterms:created>
  <dcterms:modified xsi:type="dcterms:W3CDTF">2025-07-04T06:45:43Z</dcterms:modified>
</cp:coreProperties>
</file>