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I33" i="1" l="1"/>
  <c r="I41" i="2"/>
  <c r="I40" i="2"/>
  <c r="I39" i="2"/>
  <c r="D17" i="2"/>
  <c r="I16" i="2"/>
  <c r="I38" i="2" s="1"/>
  <c r="D16" i="2"/>
  <c r="I13" i="2"/>
  <c r="B12" i="2"/>
  <c r="I11" i="2"/>
  <c r="B11" i="2"/>
  <c r="I37" i="1" l="1"/>
  <c r="I42" i="2"/>
</calcChain>
</file>

<file path=xl/sharedStrings.xml><?xml version="1.0" encoding="utf-8"?>
<sst xmlns="http://schemas.openxmlformats.org/spreadsheetml/2006/main" count="52" uniqueCount="35">
  <si>
    <t>INVOICE</t>
  </si>
  <si>
    <t>Name</t>
  </si>
  <si>
    <t xml:space="preserve">Inv No </t>
  </si>
  <si>
    <t>Address</t>
  </si>
  <si>
    <t>Date</t>
  </si>
  <si>
    <t>S.No</t>
  </si>
  <si>
    <t>Particulars</t>
  </si>
  <si>
    <t>Amount</t>
  </si>
  <si>
    <t>Bill Period :</t>
  </si>
  <si>
    <t>Authorised Signatory</t>
  </si>
  <si>
    <t>TERMS &amp; CONDITIONS</t>
  </si>
  <si>
    <t>1. All Complaints regarding this bill should be presented not later than 7 working days</t>
  </si>
  <si>
    <t xml:space="preserve">    after the recepit of the bill.</t>
  </si>
  <si>
    <t>2. Any legal disputes for the above will be referred to the Delhi Jurisdiction.</t>
  </si>
  <si>
    <r>
      <rPr>
        <b/>
        <sz val="16"/>
        <color indexed="8"/>
        <rFont val="Calibri"/>
        <family val="2"/>
      </rPr>
      <t>DEN</t>
    </r>
    <r>
      <rPr>
        <b/>
        <sz val="12"/>
        <color indexed="8"/>
        <rFont val="Calibri"/>
        <family val="2"/>
      </rPr>
      <t xml:space="preserve"> Networks Limited. Registered Office: 236, Okhla Industrial Estate, Phase - lll, New Delhi - 110 020</t>
    </r>
  </si>
  <si>
    <t>1</t>
  </si>
  <si>
    <t>Plan :</t>
  </si>
  <si>
    <t>Gross Amount</t>
  </si>
  <si>
    <t>Net Amount</t>
  </si>
  <si>
    <t xml:space="preserve">Tow thusend rupees </t>
  </si>
  <si>
    <r>
      <t>for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DEN </t>
    </r>
    <r>
      <rPr>
        <b/>
        <i/>
        <sz val="10"/>
        <rFont val="Arial"/>
        <family val="2"/>
      </rPr>
      <t>Network</t>
    </r>
  </si>
  <si>
    <r>
      <t xml:space="preserve">INVOICE
</t>
    </r>
    <r>
      <rPr>
        <b/>
        <sz val="11"/>
        <rFont val="Bookman Old Style"/>
        <family val="1"/>
      </rPr>
      <t>DEN Networks Limited. Registered Office: 236, Okhla Industrial Estate, Phase - lll, New Delhi - 110 020</t>
    </r>
  </si>
  <si>
    <t>-</t>
  </si>
  <si>
    <t>Akash Mittal</t>
  </si>
  <si>
    <t xml:space="preserve">B -232 Lohiya Nagar Ghaziabad Near Gurudwara </t>
  </si>
  <si>
    <t>2</t>
  </si>
  <si>
    <t>02/09/2018 - 02/10/2018</t>
  </si>
  <si>
    <t>10GBPS_MULT_SPLIT_CBLE_LES_SPCL_2.2K</t>
  </si>
  <si>
    <t>FIXED_WLL_UNLTD_900</t>
  </si>
  <si>
    <t>01/09/2018 - 01/10/2018</t>
  </si>
  <si>
    <t>2018/09/05/35</t>
  </si>
  <si>
    <t>Amount in Rs</t>
  </si>
  <si>
    <t>Three Thousand One Hundered Only.</t>
  </si>
  <si>
    <t>`</t>
  </si>
  <si>
    <r>
      <rPr>
        <sz val="10"/>
        <rFont val="Bookman Old Style"/>
        <family val="1"/>
      </rPr>
      <t xml:space="preserve">TERMS &amp; CONDITIONS   
1. All Complaints regarding this bill should be presented not later than 7 working days   
    after the recepit of the bill.   
2. Any legal disputes for the above will be referred to the Delhi Jurisdiction.  
3. This is Computer Generated bill. </t>
    </r>
    <r>
      <rPr>
        <sz val="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</si>
</sst>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theme="1"/>
      <name val="Arial"/>
      <family val="2"/>
    </font>
    <font>
      <b/>
      <sz val="8"/>
      <name val="Georgia"/>
      <family val="1"/>
    </font>
    <font>
      <b/>
      <sz val="8"/>
      <color theme="1"/>
      <name val="Calibri"/>
      <family val="2"/>
      <scheme val="minor"/>
    </font>
    <font>
      <b/>
      <sz val="28"/>
      <name val="Bookman Old Style"/>
      <family val="1"/>
    </font>
    <font>
      <b/>
      <sz val="12"/>
      <name val="Bookman Old Style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Book Antiqua"/>
      <family val="1"/>
    </font>
    <font>
      <b/>
      <i/>
      <sz val="12"/>
      <name val="Monotype Corsiva"/>
      <family val="4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Garamond"/>
      <family val="1"/>
    </font>
    <font>
      <b/>
      <sz val="11"/>
      <name val="Bookman Old Style"/>
      <family val="1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Protection="1"/>
    <xf numFmtId="0" fontId="5" fillId="0" borderId="0" xfId="0" applyFont="1"/>
    <xf numFmtId="0" fontId="6" fillId="0" borderId="0" xfId="0" applyFont="1" applyBorder="1" applyAlignment="1" applyProtection="1">
      <alignment horizontal="center"/>
    </xf>
    <xf numFmtId="0" fontId="7" fillId="0" borderId="0" xfId="0" applyFont="1"/>
    <xf numFmtId="0" fontId="10" fillId="2" borderId="7" xfId="0" applyFont="1" applyFill="1" applyBorder="1" applyProtection="1"/>
    <xf numFmtId="0" fontId="10" fillId="2" borderId="12" xfId="0" applyFont="1" applyFill="1" applyBorder="1" applyProtection="1"/>
    <xf numFmtId="0" fontId="11" fillId="2" borderId="0" xfId="0" applyFont="1" applyFill="1" applyBorder="1" applyAlignment="1" applyProtection="1">
      <alignment horizontal="left"/>
      <protection locked="0"/>
    </xf>
    <xf numFmtId="0" fontId="10" fillId="2" borderId="0" xfId="0" applyFont="1" applyFill="1" applyBorder="1" applyAlignment="1" applyProtection="1">
      <alignment horizontal="center"/>
    </xf>
    <xf numFmtId="0" fontId="10" fillId="2" borderId="15" xfId="0" applyFont="1" applyFill="1" applyBorder="1" applyAlignment="1" applyProtection="1">
      <alignment horizontal="left"/>
      <protection locked="0"/>
    </xf>
    <xf numFmtId="0" fontId="10" fillId="2" borderId="16" xfId="0" applyFont="1" applyFill="1" applyBorder="1" applyAlignment="1" applyProtection="1">
      <alignment horizontal="left"/>
    </xf>
    <xf numFmtId="14" fontId="10" fillId="2" borderId="18" xfId="0" applyNumberFormat="1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 applyProtection="1">
      <alignment horizontal="center"/>
    </xf>
    <xf numFmtId="0" fontId="10" fillId="2" borderId="20" xfId="0" applyFont="1" applyFill="1" applyBorder="1" applyAlignment="1" applyProtection="1">
      <alignment horizontal="center"/>
    </xf>
    <xf numFmtId="0" fontId="10" fillId="2" borderId="20" xfId="0" applyNumberFormat="1" applyFont="1" applyFill="1" applyBorder="1" applyAlignment="1" applyProtection="1">
      <alignment horizontal="center"/>
      <protection locked="0"/>
    </xf>
    <xf numFmtId="49" fontId="10" fillId="2" borderId="21" xfId="0" applyNumberFormat="1" applyFont="1" applyFill="1" applyBorder="1" applyAlignment="1" applyProtection="1">
      <alignment horizontal="center"/>
    </xf>
    <xf numFmtId="0" fontId="0" fillId="2" borderId="22" xfId="0" applyFill="1" applyBorder="1" applyProtection="1"/>
    <xf numFmtId="0" fontId="0" fillId="2" borderId="0" xfId="0" applyFill="1" applyBorder="1" applyProtection="1"/>
    <xf numFmtId="0" fontId="10" fillId="2" borderId="0" xfId="0" applyFont="1" applyFill="1" applyBorder="1" applyProtection="1"/>
    <xf numFmtId="43" fontId="11" fillId="2" borderId="23" xfId="1" applyFont="1" applyFill="1" applyBorder="1" applyProtection="1"/>
    <xf numFmtId="43" fontId="11" fillId="2" borderId="24" xfId="1" applyFont="1" applyFill="1" applyBorder="1" applyAlignment="1" applyProtection="1">
      <alignment horizontal="left"/>
      <protection hidden="1"/>
    </xf>
    <xf numFmtId="49" fontId="10" fillId="2" borderId="25" xfId="0" applyNumberFormat="1" applyFont="1" applyFill="1" applyBorder="1" applyAlignment="1" applyProtection="1">
      <alignment horizontal="center"/>
    </xf>
    <xf numFmtId="164" fontId="10" fillId="2" borderId="0" xfId="0" applyNumberFormat="1" applyFont="1" applyFill="1" applyBorder="1" applyAlignment="1" applyProtection="1">
      <alignment horizontal="left"/>
      <protection locked="0"/>
    </xf>
    <xf numFmtId="164" fontId="11" fillId="2" borderId="10" xfId="1" applyNumberFormat="1" applyFont="1" applyFill="1" applyBorder="1" applyProtection="1">
      <protection locked="0"/>
    </xf>
    <xf numFmtId="164" fontId="11" fillId="2" borderId="24" xfId="1" applyNumberFormat="1" applyFont="1" applyFill="1" applyBorder="1" applyAlignment="1" applyProtection="1">
      <alignment horizontal="left"/>
      <protection hidden="1"/>
    </xf>
    <xf numFmtId="164" fontId="11" fillId="2" borderId="22" xfId="0" applyNumberFormat="1" applyFont="1" applyFill="1" applyBorder="1" applyProtection="1"/>
    <xf numFmtId="164" fontId="10" fillId="2" borderId="0" xfId="0" applyNumberFormat="1" applyFont="1" applyFill="1" applyBorder="1" applyProtection="1">
      <protection locked="0"/>
    </xf>
    <xf numFmtId="164" fontId="10" fillId="2" borderId="22" xfId="0" applyNumberFormat="1" applyFont="1" applyFill="1" applyBorder="1" applyProtection="1"/>
    <xf numFmtId="164" fontId="11" fillId="2" borderId="24" xfId="1" applyNumberFormat="1" applyFont="1" applyFill="1" applyBorder="1" applyAlignment="1" applyProtection="1">
      <alignment horizontal="left"/>
      <protection locked="0" hidden="1"/>
    </xf>
    <xf numFmtId="164" fontId="0" fillId="2" borderId="0" xfId="0" applyNumberFormat="1" applyFill="1" applyBorder="1" applyProtection="1">
      <protection locked="0"/>
    </xf>
    <xf numFmtId="164" fontId="11" fillId="2" borderId="10" xfId="1" applyNumberFormat="1" applyFont="1" applyFill="1" applyBorder="1" applyProtection="1"/>
    <xf numFmtId="0" fontId="10" fillId="2" borderId="1" xfId="0" applyFont="1" applyFill="1" applyBorder="1" applyAlignment="1" applyProtection="1">
      <protection hidden="1"/>
    </xf>
    <xf numFmtId="164" fontId="11" fillId="2" borderId="2" xfId="0" applyNumberFormat="1" applyFont="1" applyFill="1" applyBorder="1" applyProtection="1">
      <protection hidden="1"/>
    </xf>
    <xf numFmtId="164" fontId="10" fillId="2" borderId="2" xfId="0" applyNumberFormat="1" applyFont="1" applyFill="1" applyBorder="1" applyProtection="1">
      <protection hidden="1"/>
    </xf>
    <xf numFmtId="164" fontId="10" fillId="2" borderId="3" xfId="0" applyNumberFormat="1" applyFont="1" applyFill="1" applyBorder="1" applyProtection="1">
      <protection hidden="1"/>
    </xf>
    <xf numFmtId="164" fontId="11" fillId="2" borderId="13" xfId="1" applyNumberFormat="1" applyFont="1" applyFill="1" applyBorder="1" applyProtection="1">
      <protection hidden="1"/>
    </xf>
    <xf numFmtId="164" fontId="10" fillId="2" borderId="15" xfId="1" applyNumberFormat="1" applyFont="1" applyFill="1" applyBorder="1" applyAlignment="1" applyProtection="1">
      <alignment horizontal="left"/>
      <protection hidden="1"/>
    </xf>
    <xf numFmtId="0" fontId="10" fillId="2" borderId="25" xfId="0" applyFont="1" applyFill="1" applyBorder="1" applyAlignment="1" applyProtection="1">
      <protection hidden="1"/>
    </xf>
    <xf numFmtId="164" fontId="11" fillId="2" borderId="0" xfId="0" applyNumberFormat="1" applyFont="1" applyFill="1" applyBorder="1" applyProtection="1">
      <protection hidden="1"/>
    </xf>
    <xf numFmtId="164" fontId="10" fillId="2" borderId="0" xfId="0" applyNumberFormat="1" applyFont="1" applyFill="1" applyBorder="1" applyProtection="1">
      <protection hidden="1"/>
    </xf>
    <xf numFmtId="164" fontId="10" fillId="2" borderId="24" xfId="0" applyNumberFormat="1" applyFont="1" applyFill="1" applyBorder="1" applyProtection="1">
      <protection hidden="1"/>
    </xf>
    <xf numFmtId="164" fontId="11" fillId="0" borderId="19" xfId="0" applyNumberFormat="1" applyFont="1" applyBorder="1" applyAlignment="1" applyProtection="1">
      <alignment horizontal="left"/>
      <protection hidden="1"/>
    </xf>
    <xf numFmtId="164" fontId="11" fillId="0" borderId="14" xfId="0" applyNumberFormat="1" applyFont="1" applyBorder="1" applyAlignment="1" applyProtection="1">
      <alignment horizontal="left"/>
      <protection hidden="1"/>
    </xf>
    <xf numFmtId="164" fontId="0" fillId="0" borderId="13" xfId="0" applyNumberFormat="1" applyBorder="1" applyProtection="1">
      <protection hidden="1"/>
    </xf>
    <xf numFmtId="43" fontId="11" fillId="2" borderId="15" xfId="1" applyFont="1" applyFill="1" applyBorder="1" applyAlignment="1" applyProtection="1">
      <alignment horizontal="left"/>
      <protection hidden="1"/>
    </xf>
    <xf numFmtId="0" fontId="10" fillId="2" borderId="4" xfId="0" applyFont="1" applyFill="1" applyBorder="1" applyAlignment="1" applyProtection="1">
      <protection hidden="1"/>
    </xf>
    <xf numFmtId="164" fontId="11" fillId="2" borderId="5" xfId="0" applyNumberFormat="1" applyFont="1" applyFill="1" applyBorder="1" applyProtection="1">
      <protection hidden="1"/>
    </xf>
    <xf numFmtId="164" fontId="10" fillId="2" borderId="5" xfId="0" applyNumberFormat="1" applyFont="1" applyFill="1" applyBorder="1" applyProtection="1">
      <protection hidden="1"/>
    </xf>
    <xf numFmtId="164" fontId="10" fillId="2" borderId="6" xfId="0" applyNumberFormat="1" applyFont="1" applyFill="1" applyBorder="1" applyProtection="1">
      <protection hidden="1"/>
    </xf>
    <xf numFmtId="0" fontId="12" fillId="2" borderId="25" xfId="0" applyFont="1" applyFill="1" applyBorder="1" applyProtection="1"/>
    <xf numFmtId="0" fontId="0" fillId="2" borderId="1" xfId="0" applyFill="1" applyBorder="1" applyProtection="1"/>
    <xf numFmtId="164" fontId="0" fillId="2" borderId="2" xfId="0" applyNumberFormat="1" applyFill="1" applyBorder="1" applyProtection="1"/>
    <xf numFmtId="164" fontId="0" fillId="2" borderId="3" xfId="0" applyNumberFormat="1" applyFill="1" applyBorder="1" applyAlignment="1" applyProtection="1">
      <alignment horizontal="left"/>
    </xf>
    <xf numFmtId="0" fontId="11" fillId="2" borderId="25" xfId="0" applyFont="1" applyFill="1" applyBorder="1"/>
    <xf numFmtId="164" fontId="11" fillId="2" borderId="0" xfId="0" applyNumberFormat="1" applyFont="1" applyFill="1" applyBorder="1"/>
    <xf numFmtId="164" fontId="14" fillId="2" borderId="24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1" fillId="2" borderId="0" xfId="0" applyFont="1" applyFill="1" applyBorder="1"/>
    <xf numFmtId="0" fontId="11" fillId="2" borderId="24" xfId="0" applyFont="1" applyFill="1" applyBorder="1"/>
    <xf numFmtId="0" fontId="16" fillId="2" borderId="25" xfId="0" applyFont="1" applyFill="1" applyBorder="1"/>
    <xf numFmtId="0" fontId="0" fillId="0" borderId="0" xfId="0" applyFont="1"/>
    <xf numFmtId="0" fontId="10" fillId="2" borderId="24" xfId="0" applyFont="1" applyFill="1" applyBorder="1" applyAlignment="1">
      <alignment horizontal="right"/>
    </xf>
    <xf numFmtId="0" fontId="10" fillId="2" borderId="25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1" fillId="2" borderId="6" xfId="0" applyFont="1" applyFill="1" applyBorder="1"/>
    <xf numFmtId="0" fontId="10" fillId="2" borderId="30" xfId="0" applyNumberFormat="1" applyFont="1" applyFill="1" applyBorder="1" applyAlignment="1" applyProtection="1">
      <alignment horizontal="center"/>
      <protection locked="0"/>
    </xf>
    <xf numFmtId="164" fontId="10" fillId="2" borderId="31" xfId="1" applyNumberFormat="1" applyFont="1" applyFill="1" applyBorder="1" applyAlignment="1" applyProtection="1">
      <alignment horizontal="left"/>
      <protection hidden="1"/>
    </xf>
    <xf numFmtId="43" fontId="11" fillId="2" borderId="31" xfId="1" applyFont="1" applyFill="1" applyBorder="1" applyAlignment="1" applyProtection="1">
      <alignment horizontal="left"/>
      <protection hidden="1"/>
    </xf>
    <xf numFmtId="0" fontId="0" fillId="2" borderId="22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164" fontId="10" fillId="2" borderId="22" xfId="0" applyNumberFormat="1" applyFont="1" applyFill="1" applyBorder="1" applyAlignment="1" applyProtection="1">
      <alignment horizontal="left"/>
    </xf>
    <xf numFmtId="164" fontId="10" fillId="2" borderId="0" xfId="0" applyNumberFormat="1" applyFont="1" applyFill="1" applyBorder="1" applyAlignment="1" applyProtection="1">
      <alignment horizontal="left"/>
    </xf>
    <xf numFmtId="0" fontId="16" fillId="2" borderId="0" xfId="0" applyFont="1" applyFill="1" applyBorder="1" applyAlignment="1">
      <alignment horizontal="center" wrapText="1"/>
    </xf>
    <xf numFmtId="0" fontId="16" fillId="2" borderId="24" xfId="0" applyFont="1" applyFill="1" applyBorder="1" applyAlignment="1">
      <alignment horizontal="center" wrapText="1"/>
    </xf>
    <xf numFmtId="164" fontId="11" fillId="2" borderId="19" xfId="0" applyNumberFormat="1" applyFont="1" applyFill="1" applyBorder="1" applyAlignment="1" applyProtection="1">
      <alignment horizontal="left"/>
      <protection hidden="1"/>
    </xf>
    <xf numFmtId="164" fontId="11" fillId="2" borderId="14" xfId="0" applyNumberFormat="1" applyFont="1" applyFill="1" applyBorder="1" applyAlignment="1" applyProtection="1">
      <alignment horizontal="left"/>
      <protection hidden="1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9" xfId="0" applyFont="1" applyFill="1" applyBorder="1" applyAlignment="1" applyProtection="1">
      <alignment horizontal="left"/>
      <protection locked="0"/>
    </xf>
    <xf numFmtId="0" fontId="10" fillId="2" borderId="10" xfId="0" applyFont="1" applyFill="1" applyBorder="1" applyAlignment="1" applyProtection="1">
      <alignment horizontal="left"/>
    </xf>
    <xf numFmtId="0" fontId="10" fillId="2" borderId="16" xfId="0" applyFont="1" applyFill="1" applyBorder="1" applyAlignment="1" applyProtection="1">
      <alignment horizontal="left"/>
    </xf>
    <xf numFmtId="0" fontId="10" fillId="2" borderId="11" xfId="0" applyNumberFormat="1" applyFont="1" applyFill="1" applyBorder="1" applyAlignment="1" applyProtection="1">
      <alignment horizontal="center"/>
      <protection locked="0"/>
    </xf>
    <xf numFmtId="0" fontId="10" fillId="2" borderId="17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 applyProtection="1">
      <alignment horizontal="left"/>
      <protection locked="0"/>
    </xf>
    <xf numFmtId="0" fontId="0" fillId="0" borderId="14" xfId="0" applyBorder="1"/>
    <xf numFmtId="0" fontId="0" fillId="0" borderId="15" xfId="0" applyBorder="1"/>
    <xf numFmtId="0" fontId="8" fillId="0" borderId="25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24" xfId="0" applyFont="1" applyFill="1" applyBorder="1" applyAlignment="1" applyProtection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1" fillId="2" borderId="14" xfId="0" applyFont="1" applyFill="1" applyBorder="1" applyAlignment="1" applyProtection="1">
      <alignment horizontal="left"/>
      <protection locked="0"/>
    </xf>
    <xf numFmtId="0" fontId="10" fillId="2" borderId="13" xfId="0" applyFont="1" applyFill="1" applyBorder="1" applyAlignment="1" applyProtection="1">
      <alignment horizontal="center"/>
    </xf>
    <xf numFmtId="0" fontId="10" fillId="2" borderId="14" xfId="0" applyFont="1" applyFill="1" applyBorder="1" applyAlignment="1" applyProtection="1">
      <alignment horizontal="center"/>
    </xf>
    <xf numFmtId="164" fontId="10" fillId="2" borderId="26" xfId="0" applyNumberFormat="1" applyFont="1" applyFill="1" applyBorder="1" applyAlignment="1" applyProtection="1">
      <alignment horizontal="left"/>
      <protection hidden="1"/>
    </xf>
    <xf numFmtId="164" fontId="10" fillId="2" borderId="27" xfId="0" applyNumberFormat="1" applyFont="1" applyFill="1" applyBorder="1" applyAlignment="1" applyProtection="1">
      <alignment horizontal="left"/>
      <protection hidden="1"/>
    </xf>
    <xf numFmtId="164" fontId="10" fillId="2" borderId="28" xfId="0" applyNumberFormat="1" applyFont="1" applyFill="1" applyBorder="1" applyAlignment="1" applyProtection="1">
      <alignment horizontal="left"/>
      <protection hidden="1"/>
    </xf>
    <xf numFmtId="164" fontId="10" fillId="2" borderId="29" xfId="0" applyNumberFormat="1" applyFont="1" applyFill="1" applyBorder="1" applyAlignment="1" applyProtection="1">
      <alignment horizontal="left"/>
      <protection hidden="1"/>
    </xf>
    <xf numFmtId="164" fontId="13" fillId="2" borderId="0" xfId="0" applyNumberFormat="1" applyFont="1" applyFill="1" applyBorder="1" applyAlignment="1" applyProtection="1">
      <alignment horizontal="left"/>
      <protection locked="0"/>
    </xf>
    <xf numFmtId="164" fontId="13" fillId="2" borderId="24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0" borderId="6" xfId="0" applyFont="1" applyFill="1" applyBorder="1" applyAlignment="1" applyProtection="1">
      <alignment horizontal="center" vertical="center"/>
    </xf>
    <xf numFmtId="0" fontId="11" fillId="0" borderId="25" xfId="0" applyFont="1" applyBorder="1" applyAlignment="1">
      <alignment horizontal="left"/>
    </xf>
    <xf numFmtId="0" fontId="11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47</xdr:row>
      <xdr:rowOff>0</xdr:rowOff>
    </xdr:from>
    <xdr:to>
      <xdr:col>9</xdr:col>
      <xdr:colOff>0</xdr:colOff>
      <xdr:row>51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11477625" y="10448925"/>
          <a:ext cx="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10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11477625" y="3048000"/>
          <a:ext cx="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911262</xdr:colOff>
      <xdr:row>40</xdr:row>
      <xdr:rowOff>64232</xdr:rowOff>
    </xdr:from>
    <xdr:to>
      <xdr:col>8</xdr:col>
      <xdr:colOff>1073727</xdr:colOff>
      <xdr:row>45</xdr:row>
      <xdr:rowOff>83221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5671" y="7649596"/>
          <a:ext cx="1478647" cy="98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54</xdr:row>
      <xdr:rowOff>0</xdr:rowOff>
    </xdr:from>
    <xdr:to>
      <xdr:col>8</xdr:col>
      <xdr:colOff>885825</xdr:colOff>
      <xdr:row>58</xdr:row>
      <xdr:rowOff>171450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8210550" y="10563225"/>
          <a:ext cx="19050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885825</xdr:colOff>
      <xdr:row>15</xdr:row>
      <xdr:rowOff>95250</xdr:rowOff>
    </xdr:from>
    <xdr:to>
      <xdr:col>8</xdr:col>
      <xdr:colOff>885825</xdr:colOff>
      <xdr:row>20</xdr:row>
      <xdr:rowOff>85725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>
          <a:off x="8210550" y="3162300"/>
          <a:ext cx="1905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7/Downloads/Ghaziabad%20billing%20format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 sheet"/>
      <sheetName val="Invoice"/>
    </sheetNames>
    <sheetDataSet>
      <sheetData sheetId="0" refreshError="1">
        <row r="2">
          <cell r="A2">
            <v>1</v>
          </cell>
          <cell r="B2">
            <v>43150</v>
          </cell>
          <cell r="C2" t="str">
            <v>19/2/18/ to 21/3/18</v>
          </cell>
          <cell r="D2" t="str">
            <v>35Mb_UL_1M</v>
          </cell>
          <cell r="E2" t="str">
            <v>Ashish  Kapoor</v>
          </cell>
          <cell r="F2" t="str">
            <v>A-67 Lohiya Nagar GZB</v>
          </cell>
          <cell r="G2" t="str">
            <v>RF/2016-18/1</v>
          </cell>
          <cell r="J2">
            <v>1000</v>
          </cell>
          <cell r="N2">
            <v>1000</v>
          </cell>
        </row>
        <row r="3">
          <cell r="A3">
            <v>2</v>
          </cell>
          <cell r="B3">
            <v>43091</v>
          </cell>
          <cell r="C3" t="str">
            <v>22/10/17/ to 21/12/17</v>
          </cell>
          <cell r="D3" t="str">
            <v>35Mb_UL_1M</v>
          </cell>
          <cell r="E3" t="str">
            <v>SU MACHINES</v>
          </cell>
          <cell r="F3" t="str">
            <v>340, Mukund Nagar, Patel Marg Ghaziabad</v>
          </cell>
          <cell r="G3" t="str">
            <v>RF/2016-17/2</v>
          </cell>
          <cell r="J3">
            <v>3450</v>
          </cell>
          <cell r="N3">
            <v>3450</v>
          </cell>
        </row>
        <row r="4">
          <cell r="A4">
            <v>3</v>
          </cell>
          <cell r="B4" t="str">
            <v>15/12/2017</v>
          </cell>
          <cell r="C4" t="str">
            <v>15/12/2017 ,TO,14/2/18</v>
          </cell>
          <cell r="D4" t="str">
            <v>UL_75Mb_1M</v>
          </cell>
          <cell r="E4" t="str">
            <v>sanjay precision Industries</v>
          </cell>
          <cell r="F4" t="str">
            <v>340, Mukund Nagar, Patel Marg Ghaziabad</v>
          </cell>
          <cell r="G4">
            <v>470</v>
          </cell>
          <cell r="J4">
            <v>2100</v>
          </cell>
          <cell r="N4">
            <v>2100</v>
          </cell>
        </row>
        <row r="5">
          <cell r="A5">
            <v>4</v>
          </cell>
          <cell r="B5">
            <v>43099</v>
          </cell>
          <cell r="C5" t="str">
            <v>30/12/2017 ,TO,30/1/18</v>
          </cell>
          <cell r="D5" t="str">
            <v>UL_100Mb_1M</v>
          </cell>
          <cell r="E5" t="str">
            <v>Shubham sharma</v>
          </cell>
          <cell r="F5" t="str">
            <v>37 prem nagar gzb</v>
          </cell>
          <cell r="G5" t="str">
            <v>RF/2016-17</v>
          </cell>
          <cell r="J5">
            <v>1475</v>
          </cell>
          <cell r="N5">
            <v>1475</v>
          </cell>
        </row>
        <row r="6">
          <cell r="A6">
            <v>5</v>
          </cell>
          <cell r="B6" t="str">
            <v>18/7/2017</v>
          </cell>
          <cell r="C6" t="str">
            <v>18/7/17/ ,to,17/8/17</v>
          </cell>
          <cell r="D6" t="str">
            <v>5Mb_UL_1M_650</v>
          </cell>
          <cell r="E6" t="str">
            <v>Tusher  Goyal</v>
          </cell>
          <cell r="F6" t="str">
            <v>B-299 patel nagar 2nd gzb</v>
          </cell>
          <cell r="G6" t="str">
            <v>RF/2016-17/1</v>
          </cell>
          <cell r="J6">
            <v>653</v>
          </cell>
          <cell r="K6">
            <v>91</v>
          </cell>
          <cell r="L6">
            <v>3</v>
          </cell>
          <cell r="M6">
            <v>3</v>
          </cell>
          <cell r="N6">
            <v>750</v>
          </cell>
        </row>
        <row r="7">
          <cell r="A7">
            <v>6</v>
          </cell>
          <cell r="B7">
            <v>42799</v>
          </cell>
          <cell r="C7" t="str">
            <v>3/5/17/ to 2/6/17</v>
          </cell>
          <cell r="D7" t="str">
            <v>5Mb_UL_1M_650</v>
          </cell>
          <cell r="E7" t="str">
            <v>Amit  kumar</v>
          </cell>
          <cell r="F7" t="str">
            <v>567 Maliwara GZB</v>
          </cell>
          <cell r="G7" t="str">
            <v>RF/2016-17/1</v>
          </cell>
          <cell r="J7">
            <v>652</v>
          </cell>
          <cell r="K7">
            <v>91</v>
          </cell>
          <cell r="L7">
            <v>3</v>
          </cell>
          <cell r="M7">
            <v>3</v>
          </cell>
          <cell r="N7">
            <v>749</v>
          </cell>
        </row>
        <row r="8">
          <cell r="A8">
            <v>7</v>
          </cell>
          <cell r="B8">
            <v>43087</v>
          </cell>
          <cell r="C8" t="str">
            <v>18/DEC/17,to,18/JAN/17-Unlimited_M1</v>
          </cell>
          <cell r="D8" t="str">
            <v>bhuvika_medicare1,bhuvika_medicare2,bhuvika_medicare3,bhuvika_medicare4</v>
          </cell>
          <cell r="E8" t="str">
            <v>Bhuvika Medicare</v>
          </cell>
          <cell r="F8" t="str">
            <v>B-A194 Lohiya Nagar GZB-201001</v>
          </cell>
          <cell r="G8" t="str">
            <v>RF/2017-18/1</v>
          </cell>
          <cell r="J8">
            <v>3000</v>
          </cell>
          <cell r="N8">
            <v>3000</v>
          </cell>
        </row>
        <row r="9">
          <cell r="A9">
            <v>8</v>
          </cell>
          <cell r="B9">
            <v>43070</v>
          </cell>
          <cell r="C9" t="str">
            <v>12/1/17/ to 11/2/17</v>
          </cell>
          <cell r="D9" t="str">
            <v>bhuvika_medicare2</v>
          </cell>
          <cell r="E9" t="str">
            <v>Rahul  goel</v>
          </cell>
          <cell r="F9" t="str">
            <v>3rd-A81 nehru nagar gzb</v>
          </cell>
          <cell r="G9" t="str">
            <v>RF/2016-17/1</v>
          </cell>
          <cell r="J9">
            <v>1000</v>
          </cell>
          <cell r="K9">
            <v>140</v>
          </cell>
          <cell r="L9">
            <v>5</v>
          </cell>
          <cell r="M9">
            <v>5</v>
          </cell>
          <cell r="N9">
            <v>1150</v>
          </cell>
        </row>
        <row r="10">
          <cell r="A10">
            <v>9</v>
          </cell>
          <cell r="B10">
            <v>43041</v>
          </cell>
          <cell r="C10" t="str">
            <v>11/2/17/ to 13/3/17</v>
          </cell>
          <cell r="D10" t="str">
            <v>bhuvika_medicare3</v>
          </cell>
          <cell r="E10" t="str">
            <v>Rahul  goel</v>
          </cell>
          <cell r="F10" t="str">
            <v>3rd-A81 nehru nagar gzb</v>
          </cell>
          <cell r="G10" t="str">
            <v>RF/2016-17/1</v>
          </cell>
          <cell r="J10">
            <v>1000</v>
          </cell>
          <cell r="K10">
            <v>140</v>
          </cell>
          <cell r="L10">
            <v>5</v>
          </cell>
          <cell r="M10">
            <v>5</v>
          </cell>
          <cell r="N10">
            <v>1150</v>
          </cell>
        </row>
        <row r="11">
          <cell r="A11">
            <v>10</v>
          </cell>
          <cell r="B11" t="str">
            <v>13/3/2017</v>
          </cell>
          <cell r="C11" t="str">
            <v>13/3/17/ to 12/4/17</v>
          </cell>
          <cell r="D11" t="str">
            <v>bhuvika_medicare4</v>
          </cell>
          <cell r="E11" t="str">
            <v>Rahul  goel</v>
          </cell>
          <cell r="F11" t="str">
            <v>3rd-A81 nehru nagar gzb</v>
          </cell>
          <cell r="G11" t="str">
            <v>RF/2016-17/1</v>
          </cell>
          <cell r="J11">
            <v>1000</v>
          </cell>
          <cell r="K11">
            <v>140</v>
          </cell>
          <cell r="L11">
            <v>5</v>
          </cell>
          <cell r="M11">
            <v>5</v>
          </cell>
          <cell r="N11">
            <v>1150</v>
          </cell>
        </row>
        <row r="12">
          <cell r="A12">
            <v>11</v>
          </cell>
          <cell r="B12">
            <v>43073</v>
          </cell>
          <cell r="C12" t="str">
            <v>12/4/17/ to 11/5/17</v>
          </cell>
          <cell r="D12" t="str">
            <v>RUN_2Mb_100_MD</v>
          </cell>
          <cell r="E12" t="str">
            <v>Rahul  goel</v>
          </cell>
          <cell r="F12" t="str">
            <v>3rd-A81 nehru nagar gzb</v>
          </cell>
          <cell r="G12" t="str">
            <v>RF/2016-17/1</v>
          </cell>
          <cell r="J12">
            <v>1000</v>
          </cell>
          <cell r="K12">
            <v>140</v>
          </cell>
          <cell r="L12">
            <v>5</v>
          </cell>
          <cell r="M12">
            <v>5</v>
          </cell>
          <cell r="N12">
            <v>1150</v>
          </cell>
        </row>
        <row r="13">
          <cell r="A13">
            <v>12</v>
          </cell>
          <cell r="B13">
            <v>43044</v>
          </cell>
          <cell r="C13" t="str">
            <v>11/5/17/ to 10/6/17</v>
          </cell>
          <cell r="D13" t="str">
            <v>RUN_2Mb_100_MD</v>
          </cell>
          <cell r="E13" t="str">
            <v>Rahul  goel</v>
          </cell>
          <cell r="F13" t="str">
            <v>3rd-A81 nehru nagar gzb</v>
          </cell>
          <cell r="G13" t="str">
            <v>RF/2016-17/1</v>
          </cell>
          <cell r="J13">
            <v>1000</v>
          </cell>
          <cell r="K13">
            <v>140</v>
          </cell>
          <cell r="L13">
            <v>5</v>
          </cell>
          <cell r="M13">
            <v>5</v>
          </cell>
          <cell r="N13">
            <v>1150</v>
          </cell>
        </row>
        <row r="14">
          <cell r="A14">
            <v>13</v>
          </cell>
          <cell r="B14">
            <v>42802</v>
          </cell>
          <cell r="C14" t="str">
            <v>8/3/17/ to 6/6/17</v>
          </cell>
          <cell r="D14" t="str">
            <v>RID_2Mb_75_MD_750</v>
          </cell>
          <cell r="E14" t="str">
            <v>Dr Sorabh  Gupta</v>
          </cell>
          <cell r="F14" t="str">
            <v>B-19, Lohia Nagar,Ghaziabad</v>
          </cell>
          <cell r="G14">
            <v>33100863</v>
          </cell>
          <cell r="J14">
            <v>2250</v>
          </cell>
          <cell r="K14">
            <v>315</v>
          </cell>
          <cell r="L14">
            <v>11</v>
          </cell>
          <cell r="M14">
            <v>11</v>
          </cell>
          <cell r="N14">
            <v>2587</v>
          </cell>
        </row>
        <row r="15">
          <cell r="A15">
            <v>14</v>
          </cell>
          <cell r="B15">
            <v>43072</v>
          </cell>
          <cell r="C15" t="str">
            <v>12/3/17/ to 11/4/17</v>
          </cell>
          <cell r="D15" t="str">
            <v>15Mb_2Mb_90_1M_Gz</v>
          </cell>
          <cell r="E15" t="str">
            <v>Himanshu  Singhal</v>
          </cell>
          <cell r="F15" t="str">
            <v>B 156 Lohiya Nagar GZB</v>
          </cell>
          <cell r="G15" t="str">
            <v>RF/2016-17/1</v>
          </cell>
          <cell r="J15">
            <v>782</v>
          </cell>
          <cell r="K15">
            <v>109</v>
          </cell>
          <cell r="L15">
            <v>4</v>
          </cell>
          <cell r="M15">
            <v>4</v>
          </cell>
          <cell r="N15">
            <v>899</v>
          </cell>
        </row>
        <row r="16">
          <cell r="A16">
            <v>15</v>
          </cell>
          <cell r="E16" t="str">
            <v>Modern Tractor Spare PVT.LTD</v>
          </cell>
          <cell r="F16" t="str">
            <v>360 Mukund Ngar GZB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70" zoomScaleNormal="70" workbookViewId="0">
      <selection activeCell="I6" sqref="I6:I7"/>
    </sheetView>
  </sheetViews>
  <sheetFormatPr defaultColWidth="19.85546875" defaultRowHeight="15" x14ac:dyDescent="0.25"/>
  <cols>
    <col min="1" max="6" width="19.85546875" style="1"/>
    <col min="7" max="7" width="0.140625" style="1" customWidth="1"/>
    <col min="8" max="9" width="19.85546875" style="1"/>
  </cols>
  <sheetData>
    <row r="1" spans="1:10" ht="0.75" customHeight="1" x14ac:dyDescent="0.25">
      <c r="A1" s="93"/>
      <c r="B1" s="94"/>
      <c r="C1" s="94"/>
      <c r="D1" s="94"/>
      <c r="E1" s="94"/>
      <c r="F1" s="94"/>
      <c r="G1" s="94"/>
      <c r="H1" s="94"/>
      <c r="I1" s="95"/>
    </row>
    <row r="2" spans="1:10" ht="15" hidden="1" customHeight="1" x14ac:dyDescent="0.25">
      <c r="A2" s="96"/>
      <c r="B2" s="97"/>
      <c r="C2" s="97"/>
      <c r="D2" s="97"/>
      <c r="E2" s="97"/>
      <c r="F2" s="97"/>
      <c r="G2" s="97"/>
      <c r="H2" s="97"/>
      <c r="I2" s="98"/>
    </row>
    <row r="3" spans="1:10" x14ac:dyDescent="0.25">
      <c r="A3" s="86" t="s">
        <v>21</v>
      </c>
      <c r="B3" s="87"/>
      <c r="C3" s="87"/>
      <c r="D3" s="87"/>
      <c r="E3" s="87"/>
      <c r="F3" s="87"/>
      <c r="G3" s="87"/>
      <c r="H3" s="87"/>
      <c r="I3" s="88"/>
      <c r="J3" s="4"/>
    </row>
    <row r="4" spans="1:10" ht="15" customHeight="1" x14ac:dyDescent="0.25">
      <c r="A4" s="89"/>
      <c r="B4" s="87"/>
      <c r="C4" s="87"/>
      <c r="D4" s="87"/>
      <c r="E4" s="87"/>
      <c r="F4" s="87"/>
      <c r="G4" s="87"/>
      <c r="H4" s="87"/>
      <c r="I4" s="88"/>
    </row>
    <row r="5" spans="1:10" ht="36" customHeight="1" thickBot="1" x14ac:dyDescent="0.3">
      <c r="A5" s="90"/>
      <c r="B5" s="91"/>
      <c r="C5" s="91"/>
      <c r="D5" s="91"/>
      <c r="E5" s="91"/>
      <c r="F5" s="91"/>
      <c r="G5" s="91"/>
      <c r="H5" s="91"/>
      <c r="I5" s="92"/>
    </row>
    <row r="6" spans="1:10" x14ac:dyDescent="0.25">
      <c r="A6" s="5" t="s">
        <v>1</v>
      </c>
      <c r="B6" s="77" t="s">
        <v>23</v>
      </c>
      <c r="C6" s="77"/>
      <c r="D6" s="77"/>
      <c r="E6" s="77"/>
      <c r="F6" s="77"/>
      <c r="G6" s="78"/>
      <c r="H6" s="79" t="s">
        <v>2</v>
      </c>
      <c r="I6" s="81" t="s">
        <v>30</v>
      </c>
    </row>
    <row r="7" spans="1:10" x14ac:dyDescent="0.25">
      <c r="A7" s="6" t="s">
        <v>3</v>
      </c>
      <c r="B7" s="83" t="s">
        <v>24</v>
      </c>
      <c r="C7" s="84"/>
      <c r="D7" s="84"/>
      <c r="E7" s="84"/>
      <c r="F7" s="84"/>
      <c r="G7" s="85"/>
      <c r="H7" s="80"/>
      <c r="I7" s="82"/>
    </row>
    <row r="8" spans="1:10" x14ac:dyDescent="0.25">
      <c r="A8" s="6"/>
      <c r="B8" s="99"/>
      <c r="C8" s="99"/>
      <c r="D8" s="99"/>
      <c r="E8" s="7"/>
      <c r="F8" s="8"/>
      <c r="G8" s="9"/>
      <c r="H8" s="10" t="s">
        <v>4</v>
      </c>
      <c r="I8" s="11">
        <v>43229</v>
      </c>
    </row>
    <row r="9" spans="1:10" x14ac:dyDescent="0.25">
      <c r="A9" s="12" t="s">
        <v>5</v>
      </c>
      <c r="B9" s="100" t="s">
        <v>6</v>
      </c>
      <c r="C9" s="101"/>
      <c r="D9" s="101"/>
      <c r="E9" s="101"/>
      <c r="F9" s="101"/>
      <c r="G9" s="101"/>
      <c r="H9" s="13"/>
      <c r="I9" s="66" t="s">
        <v>7</v>
      </c>
    </row>
    <row r="10" spans="1:10" x14ac:dyDescent="0.25">
      <c r="A10" s="15"/>
      <c r="B10" s="16"/>
      <c r="C10" s="17"/>
      <c r="D10" s="17"/>
      <c r="E10" s="17"/>
      <c r="F10" s="17"/>
      <c r="G10" s="18"/>
      <c r="H10" s="19"/>
      <c r="I10" s="20"/>
    </row>
    <row r="11" spans="1:10" x14ac:dyDescent="0.25">
      <c r="A11" s="21" t="s">
        <v>15</v>
      </c>
      <c r="B11" s="69" t="s">
        <v>8</v>
      </c>
      <c r="C11" s="70"/>
      <c r="D11" s="22" t="s">
        <v>26</v>
      </c>
      <c r="E11" s="22"/>
      <c r="F11" s="22"/>
      <c r="G11" s="22"/>
      <c r="H11" s="23"/>
      <c r="I11" s="20">
        <v>2200</v>
      </c>
    </row>
    <row r="12" spans="1:10" x14ac:dyDescent="0.25">
      <c r="A12" s="21"/>
      <c r="B12" s="71" t="s">
        <v>16</v>
      </c>
      <c r="C12" s="72"/>
      <c r="D12" s="22" t="s">
        <v>27</v>
      </c>
      <c r="E12" s="22"/>
      <c r="F12" s="22"/>
      <c r="G12" s="22"/>
      <c r="H12" s="23"/>
      <c r="I12" s="24"/>
    </row>
    <row r="13" spans="1:10" x14ac:dyDescent="0.25">
      <c r="A13" s="21"/>
      <c r="B13" s="25"/>
      <c r="C13" s="26"/>
      <c r="D13" s="26"/>
      <c r="E13" s="26"/>
      <c r="F13" s="26"/>
      <c r="G13" s="26"/>
      <c r="H13" s="23"/>
      <c r="I13" s="24"/>
    </row>
    <row r="14" spans="1:10" x14ac:dyDescent="0.25">
      <c r="A14" s="21" t="s">
        <v>25</v>
      </c>
      <c r="B14" s="69" t="s">
        <v>8</v>
      </c>
      <c r="C14" s="70"/>
      <c r="D14" s="22" t="s">
        <v>29</v>
      </c>
      <c r="E14" s="26"/>
      <c r="F14" s="26"/>
      <c r="G14" s="26"/>
      <c r="H14" s="23"/>
      <c r="I14" s="28"/>
    </row>
    <row r="15" spans="1:10" x14ac:dyDescent="0.25">
      <c r="A15" s="21"/>
      <c r="B15" s="71" t="s">
        <v>16</v>
      </c>
      <c r="C15" s="72"/>
      <c r="D15" s="22" t="s">
        <v>28</v>
      </c>
      <c r="E15" s="26"/>
      <c r="F15" s="26"/>
      <c r="G15" s="26"/>
      <c r="H15" s="23"/>
      <c r="I15" s="28">
        <v>900</v>
      </c>
    </row>
    <row r="16" spans="1:10" x14ac:dyDescent="0.25">
      <c r="A16" s="21"/>
      <c r="B16" s="27"/>
      <c r="C16" s="26"/>
      <c r="D16" s="26"/>
      <c r="E16" s="26"/>
      <c r="F16" s="26"/>
      <c r="G16" s="26"/>
      <c r="H16" s="23"/>
      <c r="I16" s="28"/>
    </row>
    <row r="17" spans="1:9" x14ac:dyDescent="0.25">
      <c r="A17" s="21"/>
      <c r="B17" s="27"/>
      <c r="C17" s="26"/>
      <c r="D17" s="26"/>
      <c r="E17" s="26"/>
      <c r="F17" s="26"/>
      <c r="G17" s="26"/>
      <c r="H17" s="23"/>
      <c r="I17" s="28"/>
    </row>
    <row r="18" spans="1:9" x14ac:dyDescent="0.25">
      <c r="A18" s="21"/>
      <c r="B18" s="27"/>
      <c r="C18" s="26"/>
      <c r="D18" s="26"/>
      <c r="E18" s="26"/>
      <c r="F18" s="26"/>
      <c r="G18" s="26"/>
      <c r="H18" s="23"/>
      <c r="I18" s="28"/>
    </row>
    <row r="19" spans="1:9" x14ac:dyDescent="0.25">
      <c r="A19" s="21"/>
      <c r="B19" s="27"/>
      <c r="C19" s="26"/>
      <c r="D19" s="26"/>
      <c r="E19" s="26"/>
      <c r="F19" s="26"/>
      <c r="G19" s="26"/>
      <c r="H19" s="23"/>
      <c r="I19" s="28"/>
    </row>
    <row r="20" spans="1:9" x14ac:dyDescent="0.25">
      <c r="A20" s="21"/>
      <c r="B20" s="27"/>
      <c r="C20" s="26"/>
      <c r="D20" s="26"/>
      <c r="E20" s="26"/>
      <c r="F20" s="26"/>
      <c r="G20" s="26"/>
      <c r="H20" s="23"/>
      <c r="I20" s="28"/>
    </row>
    <row r="21" spans="1:9" x14ac:dyDescent="0.25">
      <c r="A21" s="21" t="s">
        <v>33</v>
      </c>
      <c r="B21" s="27"/>
      <c r="C21" s="26"/>
      <c r="D21" s="26"/>
      <c r="E21" s="26"/>
      <c r="F21" s="26"/>
      <c r="G21" s="26"/>
      <c r="H21" s="23"/>
      <c r="I21" s="28"/>
    </row>
    <row r="22" spans="1:9" x14ac:dyDescent="0.25">
      <c r="A22" s="21"/>
      <c r="B22" s="27"/>
      <c r="C22" s="26"/>
      <c r="D22" s="26"/>
      <c r="E22" s="26"/>
      <c r="F22" s="26"/>
      <c r="G22" s="26"/>
      <c r="H22" s="23"/>
      <c r="I22" s="28"/>
    </row>
    <row r="23" spans="1:9" x14ac:dyDescent="0.25">
      <c r="A23" s="21"/>
      <c r="B23" s="27"/>
      <c r="C23" s="26"/>
      <c r="D23" s="26"/>
      <c r="E23" s="26"/>
      <c r="F23" s="26"/>
      <c r="G23" s="26"/>
      <c r="H23" s="23"/>
      <c r="I23" s="28"/>
    </row>
    <row r="24" spans="1:9" x14ac:dyDescent="0.25">
      <c r="A24" s="21"/>
      <c r="B24" s="27"/>
      <c r="C24" s="26"/>
      <c r="D24" s="26"/>
      <c r="E24" s="26"/>
      <c r="F24" s="26"/>
      <c r="G24" s="26"/>
      <c r="H24" s="23"/>
      <c r="I24" s="28"/>
    </row>
    <row r="25" spans="1:9" x14ac:dyDescent="0.25">
      <c r="A25" s="21"/>
      <c r="B25" s="27"/>
      <c r="C25" s="26"/>
      <c r="D25" s="26"/>
      <c r="E25" s="26"/>
      <c r="F25" s="26"/>
      <c r="G25" s="26"/>
      <c r="H25" s="23"/>
      <c r="I25" s="28"/>
    </row>
    <row r="26" spans="1:9" x14ac:dyDescent="0.25">
      <c r="A26" s="21"/>
      <c r="B26" s="27"/>
      <c r="C26" s="26"/>
      <c r="D26" s="26"/>
      <c r="E26" s="26"/>
      <c r="F26" s="26"/>
      <c r="G26" s="26"/>
      <c r="H26" s="23"/>
      <c r="I26" s="28"/>
    </row>
    <row r="27" spans="1:9" x14ac:dyDescent="0.25">
      <c r="A27" s="21"/>
      <c r="B27" s="27"/>
      <c r="C27" s="26"/>
      <c r="D27" s="26"/>
      <c r="E27" s="26"/>
      <c r="F27" s="26"/>
      <c r="G27" s="26"/>
      <c r="H27" s="23"/>
      <c r="I27" s="28"/>
    </row>
    <row r="28" spans="1:9" x14ac:dyDescent="0.25">
      <c r="A28" s="21"/>
      <c r="B28" s="27"/>
      <c r="C28" s="26"/>
      <c r="D28" s="26"/>
      <c r="E28" s="26"/>
      <c r="F28" s="26"/>
      <c r="G28" s="29"/>
      <c r="H28" s="23"/>
      <c r="I28" s="28"/>
    </row>
    <row r="29" spans="1:9" x14ac:dyDescent="0.25">
      <c r="A29" s="21"/>
      <c r="B29" s="27"/>
      <c r="C29" s="26"/>
      <c r="D29" s="26"/>
      <c r="E29" s="26"/>
      <c r="F29" s="26"/>
      <c r="G29" s="26"/>
      <c r="H29" s="23"/>
      <c r="I29" s="28"/>
    </row>
    <row r="30" spans="1:9" x14ac:dyDescent="0.25">
      <c r="A30" s="21"/>
      <c r="B30" s="27"/>
      <c r="C30" s="26"/>
      <c r="D30" s="29"/>
      <c r="E30" s="29"/>
      <c r="F30" s="26"/>
      <c r="G30" s="26"/>
      <c r="H30" s="23"/>
      <c r="I30" s="28"/>
    </row>
    <row r="31" spans="1:9" x14ac:dyDescent="0.25">
      <c r="A31" s="21"/>
      <c r="B31" s="27"/>
      <c r="C31" s="26"/>
      <c r="D31" s="26"/>
      <c r="E31" s="26"/>
      <c r="F31" s="26"/>
      <c r="G31" s="26"/>
      <c r="H31" s="23"/>
      <c r="I31" s="28"/>
    </row>
    <row r="32" spans="1:9" ht="15.75" thickBot="1" x14ac:dyDescent="0.3">
      <c r="A32" s="21"/>
      <c r="B32" s="27"/>
      <c r="C32" s="26"/>
      <c r="D32" s="26"/>
      <c r="E32" s="26"/>
      <c r="F32" s="26"/>
      <c r="G32" s="26"/>
      <c r="H32" s="30"/>
      <c r="I32" s="28"/>
    </row>
    <row r="33" spans="1:9" x14ac:dyDescent="0.25">
      <c r="A33" s="31"/>
      <c r="B33" s="32"/>
      <c r="C33" s="33"/>
      <c r="D33" s="33"/>
      <c r="E33" s="34"/>
      <c r="F33" s="102" t="s">
        <v>17</v>
      </c>
      <c r="G33" s="103"/>
      <c r="H33" s="35"/>
      <c r="I33" s="67">
        <f>+SUM(I11:I32)</f>
        <v>3100</v>
      </c>
    </row>
    <row r="34" spans="1:9" x14ac:dyDescent="0.25">
      <c r="A34" s="37"/>
      <c r="B34" s="38"/>
      <c r="C34" s="39"/>
      <c r="D34" s="39"/>
      <c r="E34" s="40"/>
      <c r="F34" s="41"/>
      <c r="G34" s="42"/>
      <c r="H34" s="43"/>
      <c r="I34" s="68" t="s">
        <v>22</v>
      </c>
    </row>
    <row r="35" spans="1:9" x14ac:dyDescent="0.25">
      <c r="A35" s="37"/>
      <c r="B35" s="38"/>
      <c r="C35" s="39"/>
      <c r="D35" s="39"/>
      <c r="E35" s="40"/>
      <c r="F35" s="75"/>
      <c r="G35" s="76"/>
      <c r="H35" s="35"/>
      <c r="I35" s="68" t="s">
        <v>22</v>
      </c>
    </row>
    <row r="36" spans="1:9" x14ac:dyDescent="0.25">
      <c r="A36" s="37"/>
      <c r="B36" s="38"/>
      <c r="C36" s="39"/>
      <c r="D36" s="39"/>
      <c r="E36" s="40"/>
      <c r="F36" s="75"/>
      <c r="G36" s="76"/>
      <c r="H36" s="35"/>
      <c r="I36" s="68" t="s">
        <v>22</v>
      </c>
    </row>
    <row r="37" spans="1:9" ht="15.75" thickBot="1" x14ac:dyDescent="0.3">
      <c r="A37" s="45"/>
      <c r="B37" s="46"/>
      <c r="C37" s="47"/>
      <c r="D37" s="47"/>
      <c r="E37" s="48"/>
      <c r="F37" s="104" t="s">
        <v>18</v>
      </c>
      <c r="G37" s="105"/>
      <c r="H37" s="35"/>
      <c r="I37" s="67">
        <f>SUM(I33:I36)</f>
        <v>3100</v>
      </c>
    </row>
    <row r="38" spans="1:9" ht="16.5" thickBot="1" x14ac:dyDescent="0.35">
      <c r="A38" s="49" t="s">
        <v>31</v>
      </c>
      <c r="B38" s="106" t="s">
        <v>32</v>
      </c>
      <c r="C38" s="106"/>
      <c r="D38" s="106"/>
      <c r="E38" s="106"/>
      <c r="F38" s="106"/>
      <c r="G38" s="106"/>
      <c r="H38" s="106"/>
      <c r="I38" s="107"/>
    </row>
    <row r="39" spans="1:9" x14ac:dyDescent="0.25">
      <c r="A39" s="50"/>
      <c r="B39" s="51"/>
      <c r="C39" s="51"/>
      <c r="D39" s="51"/>
      <c r="E39" s="51"/>
      <c r="F39" s="51"/>
      <c r="G39" s="51"/>
      <c r="H39" s="51"/>
      <c r="I39" s="52"/>
    </row>
    <row r="40" spans="1:9" ht="15.75" x14ac:dyDescent="0.25">
      <c r="A40" s="53"/>
      <c r="B40" s="54"/>
      <c r="C40" s="54"/>
      <c r="D40" s="54"/>
      <c r="E40" s="54"/>
      <c r="F40" s="54"/>
      <c r="G40" s="54"/>
      <c r="H40" s="54"/>
      <c r="I40" s="55" t="s">
        <v>20</v>
      </c>
    </row>
    <row r="41" spans="1:9" ht="15.75" customHeight="1" x14ac:dyDescent="0.25">
      <c r="A41" s="73" t="s">
        <v>34</v>
      </c>
      <c r="B41" s="73"/>
      <c r="C41" s="73"/>
      <c r="D41" s="73"/>
      <c r="E41" s="73"/>
      <c r="F41" s="73"/>
      <c r="G41" s="73"/>
      <c r="H41" s="73"/>
      <c r="I41" s="74"/>
    </row>
    <row r="42" spans="1:9" ht="15" customHeight="1" x14ac:dyDescent="0.25">
      <c r="A42" s="73"/>
      <c r="B42" s="73"/>
      <c r="C42" s="73"/>
      <c r="D42" s="73"/>
      <c r="E42" s="73"/>
      <c r="F42" s="73"/>
      <c r="G42" s="73"/>
      <c r="H42" s="73"/>
      <c r="I42" s="74"/>
    </row>
    <row r="43" spans="1:9" x14ac:dyDescent="0.25">
      <c r="A43" s="73"/>
      <c r="B43" s="73"/>
      <c r="C43" s="73"/>
      <c r="D43" s="73"/>
      <c r="E43" s="73"/>
      <c r="F43" s="73"/>
      <c r="G43" s="73"/>
      <c r="H43" s="73"/>
      <c r="I43" s="74"/>
    </row>
    <row r="44" spans="1:9" x14ac:dyDescent="0.25">
      <c r="A44" s="73"/>
      <c r="B44" s="73"/>
      <c r="C44" s="73"/>
      <c r="D44" s="73"/>
      <c r="E44" s="73"/>
      <c r="F44" s="73"/>
      <c r="G44" s="73"/>
      <c r="H44" s="73"/>
      <c r="I44" s="74"/>
    </row>
    <row r="45" spans="1:9" x14ac:dyDescent="0.25">
      <c r="A45" s="73"/>
      <c r="B45" s="73"/>
      <c r="C45" s="73"/>
      <c r="D45" s="73"/>
      <c r="E45" s="73"/>
      <c r="F45" s="73"/>
      <c r="G45" s="73"/>
      <c r="H45" s="73"/>
      <c r="I45" s="74"/>
    </row>
    <row r="46" spans="1:9" x14ac:dyDescent="0.25">
      <c r="A46" s="73"/>
      <c r="B46" s="73"/>
      <c r="C46" s="73"/>
      <c r="D46" s="73"/>
      <c r="E46" s="73"/>
      <c r="F46" s="73"/>
      <c r="G46" s="73"/>
      <c r="H46" s="73"/>
      <c r="I46" s="74"/>
    </row>
    <row r="47" spans="1:9" ht="15.75" x14ac:dyDescent="0.25">
      <c r="A47" s="108"/>
      <c r="B47" s="108"/>
      <c r="C47" s="108"/>
      <c r="D47" s="108"/>
      <c r="E47" s="108"/>
      <c r="F47" s="108"/>
      <c r="G47" s="108"/>
      <c r="H47" s="108"/>
      <c r="I47" s="108"/>
    </row>
  </sheetData>
  <mergeCells count="19">
    <mergeCell ref="A47:I47"/>
    <mergeCell ref="A3:I5"/>
    <mergeCell ref="A1:I2"/>
    <mergeCell ref="B8:D8"/>
    <mergeCell ref="B9:G9"/>
    <mergeCell ref="B11:C11"/>
    <mergeCell ref="B14:C14"/>
    <mergeCell ref="B15:C15"/>
    <mergeCell ref="A41:I46"/>
    <mergeCell ref="F35:G35"/>
    <mergeCell ref="B6:G6"/>
    <mergeCell ref="H6:H7"/>
    <mergeCell ref="I6:I7"/>
    <mergeCell ref="B7:G7"/>
    <mergeCell ref="B12:C12"/>
    <mergeCell ref="F33:G33"/>
    <mergeCell ref="F36:G36"/>
    <mergeCell ref="F37:G37"/>
    <mergeCell ref="B38:I38"/>
  </mergeCells>
  <printOptions gridLines="1"/>
  <pageMargins left="0.45" right="0.45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workbookViewId="0">
      <selection activeCell="C40" sqref="C40"/>
    </sheetView>
  </sheetViews>
  <sheetFormatPr defaultColWidth="19.85546875" defaultRowHeight="15" x14ac:dyDescent="0.25"/>
  <cols>
    <col min="1" max="9" width="19.85546875" style="1"/>
  </cols>
  <sheetData>
    <row r="1" spans="1:10" x14ac:dyDescent="0.25">
      <c r="A1" s="1">
        <v>1</v>
      </c>
    </row>
    <row r="6" spans="1:10" ht="21" x14ac:dyDescent="0.35">
      <c r="A6" s="109" t="s">
        <v>14</v>
      </c>
      <c r="B6" s="109"/>
      <c r="C6" s="109"/>
      <c r="D6" s="109"/>
      <c r="E6" s="109"/>
      <c r="F6" s="109"/>
      <c r="G6" s="109"/>
      <c r="H6" s="109"/>
      <c r="I6" s="109"/>
    </row>
    <row r="8" spans="1:10" ht="15.75" thickBot="1" x14ac:dyDescent="0.3">
      <c r="A8" s="2"/>
      <c r="B8" s="3"/>
      <c r="C8" s="3"/>
      <c r="D8" s="3"/>
      <c r="E8" s="3"/>
      <c r="F8" s="3"/>
      <c r="G8" s="3"/>
      <c r="H8" s="3"/>
      <c r="I8" s="3"/>
      <c r="J8" s="4"/>
    </row>
    <row r="9" spans="1:10" x14ac:dyDescent="0.25">
      <c r="A9" s="110" t="s">
        <v>0</v>
      </c>
      <c r="B9" s="111"/>
      <c r="C9" s="111"/>
      <c r="D9" s="111"/>
      <c r="E9" s="111"/>
      <c r="F9" s="111"/>
      <c r="G9" s="111"/>
      <c r="H9" s="111"/>
      <c r="I9" s="112"/>
    </row>
    <row r="10" spans="1:10" ht="15.75" thickBot="1" x14ac:dyDescent="0.3">
      <c r="A10" s="113"/>
      <c r="B10" s="114"/>
      <c r="C10" s="114"/>
      <c r="D10" s="114"/>
      <c r="E10" s="114"/>
      <c r="F10" s="114"/>
      <c r="G10" s="114"/>
      <c r="H10" s="114"/>
      <c r="I10" s="115"/>
    </row>
    <row r="11" spans="1:10" x14ac:dyDescent="0.25">
      <c r="A11" s="5" t="s">
        <v>1</v>
      </c>
      <c r="B11" s="77" t="str">
        <f>VLOOKUP(A$1,'[1]Main Data sheet'!A$2:N$97,5,FALSE)</f>
        <v>Ashish  Kapoor</v>
      </c>
      <c r="C11" s="77"/>
      <c r="D11" s="77"/>
      <c r="E11" s="77"/>
      <c r="F11" s="77"/>
      <c r="G11" s="78"/>
      <c r="H11" s="79" t="s">
        <v>2</v>
      </c>
      <c r="I11" s="81" t="str">
        <f>VLOOKUP(A$1,'[1]Main Data sheet'!A$2:N$97,7,FALSE)</f>
        <v>RF/2016-18/1</v>
      </c>
    </row>
    <row r="12" spans="1:10" x14ac:dyDescent="0.25">
      <c r="A12" s="6" t="s">
        <v>3</v>
      </c>
      <c r="B12" s="83" t="str">
        <f>VLOOKUP(A$1,'[1]Main Data sheet'!A$2:N$97,6,FALSE)</f>
        <v>A-67 Lohiya Nagar GZB</v>
      </c>
      <c r="C12" s="84"/>
      <c r="D12" s="84"/>
      <c r="E12" s="84"/>
      <c r="F12" s="84"/>
      <c r="G12" s="85"/>
      <c r="H12" s="80"/>
      <c r="I12" s="82"/>
    </row>
    <row r="13" spans="1:10" x14ac:dyDescent="0.25">
      <c r="A13" s="6"/>
      <c r="B13" s="99"/>
      <c r="C13" s="99"/>
      <c r="D13" s="99"/>
      <c r="E13" s="7"/>
      <c r="F13" s="8"/>
      <c r="G13" s="9"/>
      <c r="H13" s="10" t="s">
        <v>4</v>
      </c>
      <c r="I13" s="11">
        <f>VLOOKUP(A$1,'[1]Main Data sheet'!A$2:N$97,2,FALSE)</f>
        <v>43150</v>
      </c>
    </row>
    <row r="14" spans="1:10" x14ac:dyDescent="0.25">
      <c r="A14" s="12" t="s">
        <v>5</v>
      </c>
      <c r="B14" s="100" t="s">
        <v>6</v>
      </c>
      <c r="C14" s="101"/>
      <c r="D14" s="101"/>
      <c r="E14" s="101"/>
      <c r="F14" s="101"/>
      <c r="G14" s="101"/>
      <c r="H14" s="13"/>
      <c r="I14" s="14" t="s">
        <v>7</v>
      </c>
    </row>
    <row r="15" spans="1:10" x14ac:dyDescent="0.25">
      <c r="A15" s="15"/>
      <c r="B15" s="16"/>
      <c r="C15" s="17"/>
      <c r="D15" s="17"/>
      <c r="E15" s="17"/>
      <c r="F15" s="17"/>
      <c r="G15" s="18"/>
      <c r="H15" s="19"/>
      <c r="I15" s="20"/>
    </row>
    <row r="16" spans="1:10" x14ac:dyDescent="0.25">
      <c r="A16" s="21" t="s">
        <v>15</v>
      </c>
      <c r="B16" s="69" t="s">
        <v>8</v>
      </c>
      <c r="C16" s="70"/>
      <c r="D16" s="22" t="str">
        <f>VLOOKUP(A$1,'[1]Main Data sheet'!A$2:N$97,3,FALSE)</f>
        <v>19/2/18/ to 21/3/18</v>
      </c>
      <c r="E16" s="22"/>
      <c r="F16" s="22"/>
      <c r="G16" s="22"/>
      <c r="H16" s="23"/>
      <c r="I16" s="20">
        <f>VLOOKUP(A$1,'[1]Main Data sheet'!A$2:N$97,10,FALSE)</f>
        <v>1000</v>
      </c>
    </row>
    <row r="17" spans="1:9" x14ac:dyDescent="0.25">
      <c r="A17" s="21"/>
      <c r="B17" s="71" t="s">
        <v>16</v>
      </c>
      <c r="C17" s="72"/>
      <c r="D17" s="22" t="str">
        <f>VLOOKUP(A$1,'[1]Main Data sheet'!A$2:N$97,4,FALSE)</f>
        <v>35Mb_UL_1M</v>
      </c>
      <c r="E17" s="22"/>
      <c r="F17" s="22"/>
      <c r="G17" s="22"/>
      <c r="H17" s="23"/>
      <c r="I17" s="24"/>
    </row>
    <row r="18" spans="1:9" x14ac:dyDescent="0.25">
      <c r="A18" s="21"/>
      <c r="B18" s="25"/>
      <c r="C18" s="26"/>
      <c r="D18" s="26"/>
      <c r="E18" s="26"/>
      <c r="F18" s="26"/>
      <c r="G18" s="26"/>
      <c r="H18" s="23"/>
      <c r="I18" s="24"/>
    </row>
    <row r="19" spans="1:9" x14ac:dyDescent="0.25">
      <c r="A19" s="21"/>
      <c r="B19" s="27"/>
      <c r="C19" s="26"/>
      <c r="D19" s="26"/>
      <c r="E19" s="26"/>
      <c r="F19" s="26"/>
      <c r="G19" s="26"/>
      <c r="H19" s="23"/>
      <c r="I19" s="28"/>
    </row>
    <row r="20" spans="1:9" x14ac:dyDescent="0.25">
      <c r="A20" s="21"/>
      <c r="B20" s="27"/>
      <c r="C20" s="26"/>
      <c r="D20" s="26"/>
      <c r="E20" s="26"/>
      <c r="F20" s="26"/>
      <c r="G20" s="26"/>
      <c r="H20" s="23"/>
      <c r="I20" s="28"/>
    </row>
    <row r="21" spans="1:9" x14ac:dyDescent="0.25">
      <c r="A21" s="21"/>
      <c r="B21" s="27"/>
      <c r="C21" s="26"/>
      <c r="D21" s="26"/>
      <c r="E21" s="26"/>
      <c r="F21" s="26"/>
      <c r="G21" s="26"/>
      <c r="H21" s="23"/>
      <c r="I21" s="28"/>
    </row>
    <row r="22" spans="1:9" x14ac:dyDescent="0.25">
      <c r="A22" s="21"/>
      <c r="B22" s="27"/>
      <c r="C22" s="26"/>
      <c r="D22" s="26"/>
      <c r="E22" s="26"/>
      <c r="F22" s="26"/>
      <c r="G22" s="26"/>
      <c r="H22" s="23"/>
      <c r="I22" s="28"/>
    </row>
    <row r="23" spans="1:9" x14ac:dyDescent="0.25">
      <c r="A23" s="21"/>
      <c r="B23" s="27"/>
      <c r="C23" s="26"/>
      <c r="D23" s="26"/>
      <c r="E23" s="26"/>
      <c r="F23" s="26"/>
      <c r="G23" s="26"/>
      <c r="H23" s="23"/>
      <c r="I23" s="28"/>
    </row>
    <row r="24" spans="1:9" x14ac:dyDescent="0.25">
      <c r="A24" s="21"/>
      <c r="B24" s="27"/>
      <c r="C24" s="26"/>
      <c r="D24" s="26"/>
      <c r="E24" s="26"/>
      <c r="F24" s="26"/>
      <c r="G24" s="26"/>
      <c r="H24" s="23"/>
      <c r="I24" s="28"/>
    </row>
    <row r="25" spans="1:9" x14ac:dyDescent="0.25">
      <c r="A25" s="21"/>
      <c r="B25" s="27"/>
      <c r="C25" s="26"/>
      <c r="D25" s="26"/>
      <c r="E25" s="26"/>
      <c r="F25" s="26"/>
      <c r="G25" s="26"/>
      <c r="H25" s="23"/>
      <c r="I25" s="28"/>
    </row>
    <row r="26" spans="1:9" x14ac:dyDescent="0.25">
      <c r="A26" s="21"/>
      <c r="B26" s="27"/>
      <c r="C26" s="26"/>
      <c r="D26" s="26"/>
      <c r="E26" s="26"/>
      <c r="F26" s="26"/>
      <c r="G26" s="26"/>
      <c r="H26" s="23"/>
      <c r="I26" s="28"/>
    </row>
    <row r="27" spans="1:9" x14ac:dyDescent="0.25">
      <c r="A27" s="21"/>
      <c r="B27" s="27"/>
      <c r="C27" s="26"/>
      <c r="D27" s="26"/>
      <c r="E27" s="26"/>
      <c r="F27" s="26"/>
      <c r="G27" s="26"/>
      <c r="H27" s="23"/>
      <c r="I27" s="28"/>
    </row>
    <row r="28" spans="1:9" x14ac:dyDescent="0.25">
      <c r="A28" s="21"/>
      <c r="B28" s="27"/>
      <c r="C28" s="26"/>
      <c r="D28" s="26"/>
      <c r="E28" s="26"/>
      <c r="F28" s="26"/>
      <c r="G28" s="26"/>
      <c r="H28" s="23"/>
      <c r="I28" s="28"/>
    </row>
    <row r="29" spans="1:9" x14ac:dyDescent="0.25">
      <c r="A29" s="21"/>
      <c r="B29" s="27"/>
      <c r="C29" s="26"/>
      <c r="D29" s="26"/>
      <c r="E29" s="26"/>
      <c r="F29" s="26"/>
      <c r="G29" s="26"/>
      <c r="H29" s="23"/>
      <c r="I29" s="28"/>
    </row>
    <row r="30" spans="1:9" x14ac:dyDescent="0.25">
      <c r="A30" s="21"/>
      <c r="B30" s="27"/>
      <c r="C30" s="26"/>
      <c r="D30" s="26"/>
      <c r="E30" s="26"/>
      <c r="F30" s="26"/>
      <c r="G30" s="26"/>
      <c r="H30" s="23"/>
      <c r="I30" s="28"/>
    </row>
    <row r="31" spans="1:9" x14ac:dyDescent="0.25">
      <c r="A31" s="21"/>
      <c r="B31" s="27"/>
      <c r="C31" s="26"/>
      <c r="D31" s="26"/>
      <c r="E31" s="26"/>
      <c r="F31" s="26"/>
      <c r="G31" s="26"/>
      <c r="H31" s="23"/>
      <c r="I31" s="28"/>
    </row>
    <row r="32" spans="1:9" x14ac:dyDescent="0.25">
      <c r="A32" s="21"/>
      <c r="B32" s="27"/>
      <c r="C32" s="26"/>
      <c r="D32" s="26"/>
      <c r="E32" s="26"/>
      <c r="F32" s="26"/>
      <c r="G32" s="26"/>
      <c r="H32" s="23"/>
      <c r="I32" s="28"/>
    </row>
    <row r="33" spans="1:9" x14ac:dyDescent="0.25">
      <c r="A33" s="21"/>
      <c r="B33" s="27"/>
      <c r="C33" s="26"/>
      <c r="D33" s="26"/>
      <c r="E33" s="26"/>
      <c r="F33" s="26"/>
      <c r="G33" s="29"/>
      <c r="H33" s="23"/>
      <c r="I33" s="28"/>
    </row>
    <row r="34" spans="1:9" x14ac:dyDescent="0.25">
      <c r="A34" s="21"/>
      <c r="B34" s="27"/>
      <c r="C34" s="26"/>
      <c r="D34" s="26"/>
      <c r="E34" s="26"/>
      <c r="F34" s="26"/>
      <c r="G34" s="26"/>
      <c r="H34" s="23"/>
      <c r="I34" s="28"/>
    </row>
    <row r="35" spans="1:9" x14ac:dyDescent="0.25">
      <c r="A35" s="21"/>
      <c r="B35" s="27"/>
      <c r="C35" s="26"/>
      <c r="D35" s="29"/>
      <c r="E35" s="29"/>
      <c r="F35" s="26"/>
      <c r="G35" s="26"/>
      <c r="H35" s="23"/>
      <c r="I35" s="28"/>
    </row>
    <row r="36" spans="1:9" x14ac:dyDescent="0.25">
      <c r="A36" s="21"/>
      <c r="B36" s="27"/>
      <c r="C36" s="26"/>
      <c r="D36" s="26"/>
      <c r="E36" s="26"/>
      <c r="F36" s="26"/>
      <c r="G36" s="26"/>
      <c r="H36" s="23"/>
      <c r="I36" s="28"/>
    </row>
    <row r="37" spans="1:9" ht="15.75" thickBot="1" x14ac:dyDescent="0.3">
      <c r="A37" s="21"/>
      <c r="B37" s="27"/>
      <c r="C37" s="26"/>
      <c r="D37" s="26"/>
      <c r="E37" s="26"/>
      <c r="F37" s="26"/>
      <c r="G37" s="26"/>
      <c r="H37" s="30"/>
      <c r="I37" s="28"/>
    </row>
    <row r="38" spans="1:9" x14ac:dyDescent="0.25">
      <c r="A38" s="31"/>
      <c r="B38" s="32"/>
      <c r="C38" s="33"/>
      <c r="D38" s="33"/>
      <c r="E38" s="34"/>
      <c r="F38" s="102" t="s">
        <v>17</v>
      </c>
      <c r="G38" s="103"/>
      <c r="H38" s="35"/>
      <c r="I38" s="36">
        <f>+SUM(I16:I37)</f>
        <v>1000</v>
      </c>
    </row>
    <row r="39" spans="1:9" x14ac:dyDescent="0.25">
      <c r="A39" s="37"/>
      <c r="B39" s="38"/>
      <c r="C39" s="39"/>
      <c r="D39" s="39"/>
      <c r="E39" s="40"/>
      <c r="F39" s="41"/>
      <c r="G39" s="42"/>
      <c r="H39" s="43"/>
      <c r="I39" s="44">
        <f>VLOOKUP(A$1,'[1]Main Data sheet'!A$2:N$97,11,FALSE)</f>
        <v>0</v>
      </c>
    </row>
    <row r="40" spans="1:9" x14ac:dyDescent="0.25">
      <c r="A40" s="37"/>
      <c r="B40" s="38"/>
      <c r="C40" s="39"/>
      <c r="D40" s="39"/>
      <c r="E40" s="40"/>
      <c r="F40" s="75"/>
      <c r="G40" s="76"/>
      <c r="H40" s="35"/>
      <c r="I40" s="44">
        <f>VLOOKUP(A$1,'[1]Main Data sheet'!A$2:N$97,12,FALSE)</f>
        <v>0</v>
      </c>
    </row>
    <row r="41" spans="1:9" x14ac:dyDescent="0.25">
      <c r="A41" s="37"/>
      <c r="B41" s="38"/>
      <c r="C41" s="39"/>
      <c r="D41" s="39"/>
      <c r="E41" s="40"/>
      <c r="F41" s="75"/>
      <c r="G41" s="76"/>
      <c r="H41" s="35"/>
      <c r="I41" s="44">
        <f>VLOOKUP(A$1,'[1]Main Data sheet'!A$2:N$97,13,FALSE)</f>
        <v>0</v>
      </c>
    </row>
    <row r="42" spans="1:9" ht="15.75" thickBot="1" x14ac:dyDescent="0.3">
      <c r="A42" s="45"/>
      <c r="B42" s="46"/>
      <c r="C42" s="47"/>
      <c r="D42" s="47"/>
      <c r="E42" s="48"/>
      <c r="F42" s="104" t="s">
        <v>18</v>
      </c>
      <c r="G42" s="105"/>
      <c r="H42" s="35"/>
      <c r="I42" s="36">
        <f>SUM(I38:I41)</f>
        <v>1000</v>
      </c>
    </row>
    <row r="43" spans="1:9" ht="16.5" thickBot="1" x14ac:dyDescent="0.35">
      <c r="A43" s="49"/>
      <c r="B43" s="106" t="s">
        <v>19</v>
      </c>
      <c r="C43" s="106"/>
      <c r="D43" s="106"/>
      <c r="E43" s="106"/>
      <c r="F43" s="106"/>
      <c r="G43" s="106"/>
      <c r="H43" s="106"/>
      <c r="I43" s="107"/>
    </row>
    <row r="44" spans="1:9" x14ac:dyDescent="0.25">
      <c r="A44" s="50"/>
      <c r="B44" s="51"/>
      <c r="C44" s="51"/>
      <c r="D44" s="51"/>
      <c r="E44" s="51"/>
      <c r="F44" s="51"/>
      <c r="G44" s="51"/>
      <c r="H44" s="51"/>
      <c r="I44" s="52"/>
    </row>
    <row r="45" spans="1:9" ht="15.75" x14ac:dyDescent="0.25">
      <c r="A45" s="53"/>
      <c r="B45" s="54"/>
      <c r="C45" s="54"/>
      <c r="D45" s="54"/>
      <c r="E45" s="54"/>
      <c r="F45" s="54"/>
      <c r="G45" s="54"/>
      <c r="H45" s="54"/>
      <c r="I45" s="55" t="s">
        <v>20</v>
      </c>
    </row>
    <row r="46" spans="1:9" x14ac:dyDescent="0.25">
      <c r="A46" s="116"/>
      <c r="B46" s="117"/>
      <c r="C46" s="117"/>
      <c r="D46" s="117"/>
      <c r="E46" s="56"/>
      <c r="F46" s="57"/>
      <c r="G46" s="57"/>
      <c r="H46" s="57"/>
      <c r="I46" s="58"/>
    </row>
    <row r="47" spans="1:9" x14ac:dyDescent="0.25">
      <c r="A47" s="59"/>
      <c r="B47" s="57"/>
      <c r="C47" s="57"/>
      <c r="D47" s="57"/>
      <c r="E47" s="57"/>
      <c r="F47" s="57"/>
      <c r="G47" s="57"/>
      <c r="H47" s="57"/>
      <c r="I47" s="58"/>
    </row>
    <row r="48" spans="1:9" x14ac:dyDescent="0.25">
      <c r="A48" s="60"/>
      <c r="B48" s="57"/>
      <c r="C48" s="57"/>
      <c r="D48" s="57"/>
      <c r="E48" s="57"/>
      <c r="F48" s="57"/>
      <c r="G48" s="57"/>
      <c r="H48" s="57"/>
      <c r="I48" s="58"/>
    </row>
    <row r="49" spans="1:9" x14ac:dyDescent="0.25">
      <c r="A49" s="60"/>
      <c r="B49" s="57"/>
      <c r="C49" s="57"/>
      <c r="D49" s="57"/>
      <c r="E49" s="57"/>
      <c r="F49" s="57"/>
      <c r="G49" s="57"/>
      <c r="H49" s="57"/>
      <c r="I49" s="61" t="s">
        <v>9</v>
      </c>
    </row>
    <row r="50" spans="1:9" x14ac:dyDescent="0.25">
      <c r="A50" s="62" t="s">
        <v>10</v>
      </c>
      <c r="B50" s="57"/>
      <c r="C50" s="57"/>
      <c r="D50" s="57"/>
      <c r="E50" s="57"/>
      <c r="F50" s="57"/>
      <c r="G50" s="57"/>
      <c r="H50" s="57"/>
      <c r="I50" s="58"/>
    </row>
    <row r="51" spans="1:9" x14ac:dyDescent="0.25">
      <c r="A51" s="53" t="s">
        <v>11</v>
      </c>
      <c r="B51" s="57"/>
      <c r="C51" s="57"/>
      <c r="D51" s="57"/>
      <c r="E51" s="57"/>
      <c r="F51" s="57"/>
      <c r="G51" s="57"/>
      <c r="H51" s="57"/>
      <c r="I51" s="58"/>
    </row>
    <row r="52" spans="1:9" x14ac:dyDescent="0.25">
      <c r="A52" s="53" t="s">
        <v>12</v>
      </c>
      <c r="B52" s="57"/>
      <c r="C52" s="57"/>
      <c r="D52" s="57"/>
      <c r="E52" s="57"/>
      <c r="F52" s="57"/>
      <c r="G52" s="57"/>
      <c r="H52" s="57"/>
      <c r="I52" s="58"/>
    </row>
    <row r="53" spans="1:9" ht="15.75" thickBot="1" x14ac:dyDescent="0.3">
      <c r="A53" s="63" t="s">
        <v>13</v>
      </c>
      <c r="B53" s="64"/>
      <c r="C53" s="64"/>
      <c r="D53" s="64"/>
      <c r="E53" s="64"/>
      <c r="F53" s="64"/>
      <c r="G53" s="64"/>
      <c r="H53" s="64"/>
      <c r="I53" s="65"/>
    </row>
    <row r="54" spans="1:9" ht="15.75" x14ac:dyDescent="0.25">
      <c r="A54" s="108"/>
      <c r="B54" s="108"/>
      <c r="C54" s="108"/>
      <c r="D54" s="108"/>
      <c r="E54" s="108"/>
      <c r="F54" s="108"/>
      <c r="G54" s="108"/>
      <c r="H54" s="108"/>
      <c r="I54" s="108"/>
    </row>
  </sheetData>
  <mergeCells count="17">
    <mergeCell ref="F41:G41"/>
    <mergeCell ref="F42:G42"/>
    <mergeCell ref="B43:I43"/>
    <mergeCell ref="A46:D46"/>
    <mergeCell ref="A54:I54"/>
    <mergeCell ref="F40:G40"/>
    <mergeCell ref="A6:I6"/>
    <mergeCell ref="A9:I10"/>
    <mergeCell ref="B11:G11"/>
    <mergeCell ref="H11:H12"/>
    <mergeCell ref="I11:I12"/>
    <mergeCell ref="B12:G12"/>
    <mergeCell ref="B13:D13"/>
    <mergeCell ref="B14:G14"/>
    <mergeCell ref="B16:C16"/>
    <mergeCell ref="B17:C17"/>
    <mergeCell ref="F38:G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2018-12-07T02:15:59Z</dcterms:modified>
</cp:coreProperties>
</file>