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U\Class Notes\sem = 4\INT217\"/>
    </mc:Choice>
  </mc:AlternateContent>
  <xr:revisionPtr revIDLastSave="0" documentId="13_ncr:1_{B2FA180E-5264-4F70-87DD-F28E26F34853}" xr6:coauthVersionLast="47" xr6:coauthVersionMax="47" xr10:uidLastSave="{00000000-0000-0000-0000-000000000000}"/>
  <bookViews>
    <workbookView xWindow="-120" yWindow="-120" windowWidth="29040" windowHeight="16440" xr2:uid="{A7AAA8EB-5EB6-46F5-BBC4-09272E010070}"/>
  </bookViews>
  <sheets>
    <sheet name="Sheet1" sheetId="1" r:id="rId1"/>
    <sheet name="Sheet2" sheetId="2" r:id="rId2"/>
  </sheets>
  <definedNames>
    <definedName name="_xlnm._FilterDatabase" localSheetId="1" hidden="1">Sheet2!$E$1:$F$1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1" l="1"/>
  <c r="I39" i="1"/>
  <c r="H16" i="2"/>
  <c r="H15" i="2"/>
  <c r="H14" i="2"/>
  <c r="G2" i="2"/>
  <c r="F2" i="2"/>
  <c r="E2" i="2"/>
  <c r="G22" i="1"/>
  <c r="L31" i="1"/>
  <c r="B24" i="1"/>
  <c r="N7" i="1" a="1"/>
  <c r="N7" i="1" s="1"/>
  <c r="N6" i="1"/>
  <c r="U9" i="1"/>
  <c r="U8" i="1"/>
  <c r="U7" i="1"/>
  <c r="U6" i="1"/>
  <c r="N13" i="1"/>
  <c r="N9" i="1"/>
  <c r="N8" i="1"/>
  <c r="H6" i="1"/>
  <c r="G6" i="1"/>
  <c r="F6" i="1"/>
  <c r="E6" i="1"/>
  <c r="C6" i="1"/>
  <c r="B6" i="1"/>
  <c r="I22" i="1"/>
  <c r="H22" i="1"/>
  <c r="N12" i="1" a="1"/>
  <c r="N12" i="1" s="1"/>
  <c r="N11" i="1"/>
  <c r="N10" i="1"/>
  <c r="I43" i="1"/>
  <c r="I42" i="1"/>
  <c r="I41" i="1"/>
  <c r="U10" i="1"/>
  <c r="U5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<sst xmlns="http://schemas.openxmlformats.org/spreadsheetml/2006/main" count="96" uniqueCount="47">
  <si>
    <t>STATISTICAL  FUNCTION</t>
  </si>
  <si>
    <t xml:space="preserve">DATA </t>
  </si>
  <si>
    <t>SUM</t>
  </si>
  <si>
    <t>AVERAGE</t>
  </si>
  <si>
    <t>COUNT</t>
  </si>
  <si>
    <t>COUNTIF</t>
  </si>
  <si>
    <t>MEDIAN</t>
  </si>
  <si>
    <t>MIN</t>
  </si>
  <si>
    <t>MAX</t>
  </si>
  <si>
    <t>TEXT FUNCTION</t>
  </si>
  <si>
    <t>TEXT</t>
  </si>
  <si>
    <t>LOVELY</t>
  </si>
  <si>
    <t>PROFESSIONAL</t>
  </si>
  <si>
    <t>UNIVERSITY</t>
  </si>
  <si>
    <t>CONCAT</t>
  </si>
  <si>
    <t>CONCATENATION</t>
  </si>
  <si>
    <t>DATE</t>
  </si>
  <si>
    <t>VLOOKUP</t>
  </si>
  <si>
    <t>ID</t>
  </si>
  <si>
    <t>PRODUCT</t>
  </si>
  <si>
    <t>BRAND</t>
  </si>
  <si>
    <t>DELL</t>
  </si>
  <si>
    <t>LOGITECH</t>
  </si>
  <si>
    <t>HP</t>
  </si>
  <si>
    <t>COMPUTER</t>
  </si>
  <si>
    <t>KEYBOARD</t>
  </si>
  <si>
    <t>MOUSE</t>
  </si>
  <si>
    <t>PRINTER</t>
  </si>
  <si>
    <t>TEXTJOIN</t>
  </si>
  <si>
    <t>LEFT</t>
  </si>
  <si>
    <t>RIGHT</t>
  </si>
  <si>
    <t>MID</t>
  </si>
  <si>
    <t>LEN</t>
  </si>
  <si>
    <t>TRIM</t>
  </si>
  <si>
    <t>INFORMATION FUNCTION</t>
  </si>
  <si>
    <t>INFO</t>
  </si>
  <si>
    <t>ISBLANK</t>
  </si>
  <si>
    <t>ISEVEN</t>
  </si>
  <si>
    <t>ISNUMBER</t>
  </si>
  <si>
    <t>ISNONTEXT</t>
  </si>
  <si>
    <t>ISTEXT</t>
  </si>
  <si>
    <t>DATE AND TIME FUNCTION</t>
  </si>
  <si>
    <t>YEARS</t>
  </si>
  <si>
    <t>MONTH</t>
  </si>
  <si>
    <t>DAY</t>
  </si>
  <si>
    <t>WEEKDAY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</si>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</sst>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CCCA-C4F5-4DC1-ABA2-5C0FCDBB94AC}">
  <dimension ref="A3:U44"/>
  <sheetViews>
    <sheetView tabSelected="1" topLeftCell="G1" zoomScale="104" workbookViewId="0">
      <selection activeCell="M17" sqref="M17"/>
    </sheetView>
  </sheetViews>
  <sheetFormatPr defaultRowHeight="15" x14ac:dyDescent="0.25"/>
  <cols>
    <col min="9" max="9" width="14.5703125" bestFit="1" customWidth="1"/>
    <col min="13" max="13" width="16.42578125" customWidth="1"/>
    <col min="15" max="15" width="15" customWidth="1"/>
    <col min="16" max="16" width="11.85546875" customWidth="1"/>
    <col min="17" max="18" width="10" customWidth="1"/>
    <col min="20" max="20" width="10.28515625" customWidth="1"/>
  </cols>
  <sheetData>
    <row r="3" spans="1:21" x14ac:dyDescent="0.25">
      <c r="B3" t="s">
        <v>0</v>
      </c>
      <c r="O3" t="s">
        <v>9</v>
      </c>
      <c r="T3" t="s">
        <v>34</v>
      </c>
    </row>
    <row r="5" spans="1:21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7</v>
      </c>
      <c r="G5" t="s">
        <v>8</v>
      </c>
      <c r="H5" t="s">
        <v>6</v>
      </c>
      <c r="M5" t="s">
        <v>10</v>
      </c>
      <c r="N5" t="s">
        <v>11</v>
      </c>
      <c r="O5" t="s">
        <v>12</v>
      </c>
      <c r="P5" t="s">
        <v>13</v>
      </c>
      <c r="T5" t="s">
        <v>35</v>
      </c>
      <c r="U5" t="str">
        <f ca="1">INFO("DIRECTORY")</f>
        <v>C:\Users\ASUS\Documents\</v>
      </c>
    </row>
    <row r="6" spans="1:21" x14ac:dyDescent="0.25">
      <c r="A6">
        <v>10</v>
      </c>
      <c r="B6">
        <f>SUM(A6:A14)</f>
        <v>260</v>
      </c>
      <c r="C6">
        <f>AVERAGE(A6:A14)</f>
        <v>28.888888888888889</v>
      </c>
      <c r="D6">
        <f>COUNT(A6:A14)</f>
        <v>9</v>
      </c>
      <c r="E6">
        <f>COUNTIF(A6:A14, "&gt;20")</f>
        <v>6</v>
      </c>
      <c r="F6">
        <f>MIN(A6:A14)</f>
        <v>10</v>
      </c>
      <c r="G6">
        <f>MAX(A6:A14)</f>
        <v>50</v>
      </c>
      <c r="H6">
        <f>MEDIAN(A6:A14)</f>
        <v>25</v>
      </c>
      <c r="M6" t="s">
        <v>14</v>
      </c>
      <c r="N6" t="str">
        <f>_xlfn.CONCAT(N5:P5)</f>
        <v>LOVELYPROFESSIONALUNIVERSITY</v>
      </c>
      <c r="T6" t="s">
        <v>36</v>
      </c>
      <c r="U6" t="b">
        <f>ISBLANK(N8)</f>
        <v>0</v>
      </c>
    </row>
    <row r="7" spans="1:21" x14ac:dyDescent="0.25">
      <c r="A7">
        <v>15</v>
      </c>
      <c r="M7" t="s">
        <v>15</v>
      </c>
      <c r="N7" t="str" cm="1">
        <f t="array" ref="N7:P7">CONCATENATE(N5:P5)</f>
        <v>LOVELY</v>
      </c>
      <c r="O7" t="str">
        <v>PROFESSIONAL</v>
      </c>
      <c r="P7" t="str">
        <v>UNIVERSITY</v>
      </c>
      <c r="T7" t="s">
        <v>37</v>
      </c>
      <c r="U7" t="b">
        <f>ISEVEN(A10)</f>
        <v>1</v>
      </c>
    </row>
    <row r="8" spans="1:21" x14ac:dyDescent="0.25">
      <c r="A8">
        <v>20</v>
      </c>
      <c r="M8" t="s">
        <v>28</v>
      </c>
      <c r="N8" t="str">
        <f>_xlfn.TEXTJOIN(",",TRUE,N5,O5,P5)</f>
        <v>LOVELY,PROFESSIONAL,UNIVERSITY</v>
      </c>
      <c r="T8" t="s">
        <v>38</v>
      </c>
      <c r="U8" t="b">
        <f>ISNUMBER(P7)</f>
        <v>0</v>
      </c>
    </row>
    <row r="9" spans="1:21" x14ac:dyDescent="0.25">
      <c r="A9">
        <v>25</v>
      </c>
      <c r="M9" t="s">
        <v>29</v>
      </c>
      <c r="N9" t="str">
        <f>LEFT(N5,3)</f>
        <v>LOV</v>
      </c>
      <c r="T9" t="s">
        <v>39</v>
      </c>
      <c r="U9" t="b">
        <f>ISNUMBER(T10)</f>
        <v>0</v>
      </c>
    </row>
    <row r="10" spans="1:21" x14ac:dyDescent="0.25">
      <c r="A10">
        <v>30</v>
      </c>
      <c r="M10" t="s">
        <v>30</v>
      </c>
      <c r="N10" t="str">
        <f>RIGHT(N5,3)</f>
        <v>ELY</v>
      </c>
      <c r="T10" t="s">
        <v>40</v>
      </c>
      <c r="U10" t="b">
        <f>ISTEXT(T8)</f>
        <v>1</v>
      </c>
    </row>
    <row r="11" spans="1:21" x14ac:dyDescent="0.25">
      <c r="A11">
        <v>25</v>
      </c>
      <c r="M11" t="s">
        <v>31</v>
      </c>
      <c r="N11" t="str">
        <f>MID(N5,1,5)</f>
        <v>LOVEL</v>
      </c>
    </row>
    <row r="12" spans="1:21" x14ac:dyDescent="0.25">
      <c r="A12">
        <v>40</v>
      </c>
      <c r="M12" t="s">
        <v>32</v>
      </c>
      <c r="N12" cm="1">
        <f t="array" ref="N12:P12">LEN(N5:P5)</f>
        <v>6</v>
      </c>
      <c r="O12">
        <v>12</v>
      </c>
      <c r="P12">
        <v>10</v>
      </c>
    </row>
    <row r="13" spans="1:21" x14ac:dyDescent="0.25">
      <c r="A13">
        <v>45</v>
      </c>
      <c r="M13" t="s">
        <v>33</v>
      </c>
      <c r="N13" t="str">
        <f>TRIM(O5)</f>
        <v>PROFESSIONAL</v>
      </c>
    </row>
    <row r="14" spans="1:21" x14ac:dyDescent="0.25">
      <c r="A14">
        <v>50</v>
      </c>
    </row>
    <row r="20" spans="2:14" x14ac:dyDescent="0.25">
      <c r="G20" t="s">
        <v>17</v>
      </c>
    </row>
    <row r="21" spans="2:14" x14ac:dyDescent="0.25">
      <c r="G21">
        <v>103</v>
      </c>
      <c r="H21" t="s">
        <v>20</v>
      </c>
      <c r="I21" t="s">
        <v>19</v>
      </c>
      <c r="L21" t="s">
        <v>18</v>
      </c>
      <c r="M21" t="s">
        <v>20</v>
      </c>
      <c r="N21" t="s">
        <v>19</v>
      </c>
    </row>
    <row r="22" spans="2:14" x14ac:dyDescent="0.25">
      <c r="G22">
        <f>VLOOKUP(G21,L21:N25,1,0)</f>
        <v>103</v>
      </c>
      <c r="H22" t="str">
        <f>VLOOKUP(G21,L21:N25,2,0)</f>
        <v>LOGITECH</v>
      </c>
      <c r="I22" t="str">
        <f>(VLOOKUP(G21,L21:N25,3,0))</f>
        <v>MOUSE</v>
      </c>
      <c r="L22">
        <v>101</v>
      </c>
      <c r="M22" t="s">
        <v>21</v>
      </c>
      <c r="N22" t="s">
        <v>24</v>
      </c>
    </row>
    <row r="23" spans="2:14" x14ac:dyDescent="0.25">
      <c r="L23">
        <v>102</v>
      </c>
      <c r="M23" t="s">
        <v>22</v>
      </c>
      <c r="N23" t="s">
        <v>25</v>
      </c>
    </row>
    <row r="24" spans="2:14" x14ac:dyDescent="0.25">
      <c r="B24" t="e">
        <f>HLOOKUP("B25",D31:H33,1,0)</f>
        <v>#N/A</v>
      </c>
      <c r="L24">
        <v>103</v>
      </c>
      <c r="M24" t="s">
        <v>22</v>
      </c>
      <c r="N24" t="s">
        <v>26</v>
      </c>
    </row>
    <row r="25" spans="2:14" x14ac:dyDescent="0.25">
      <c r="B25" t="s">
        <v>18</v>
      </c>
      <c r="L25">
        <v>104</v>
      </c>
      <c r="M25" t="s">
        <v>23</v>
      </c>
      <c r="N25" t="s">
        <v>27</v>
      </c>
    </row>
    <row r="26" spans="2:14" x14ac:dyDescent="0.25">
      <c r="B26" t="s">
        <v>20</v>
      </c>
    </row>
    <row r="27" spans="2:14" x14ac:dyDescent="0.25">
      <c r="B27" t="s">
        <v>19</v>
      </c>
    </row>
    <row r="28" spans="2:14" x14ac:dyDescent="0.25">
      <c r="L28" t="s">
        <v>17</v>
      </c>
    </row>
    <row r="29" spans="2:14" x14ac:dyDescent="0.25">
      <c r="L29" t="s">
        <v>18</v>
      </c>
      <c r="M29" t="s">
        <v>20</v>
      </c>
      <c r="N29" t="s">
        <v>19</v>
      </c>
    </row>
    <row r="30" spans="2:14" x14ac:dyDescent="0.25">
      <c r="L30">
        <v>102</v>
      </c>
    </row>
    <row r="31" spans="2:14" x14ac:dyDescent="0.25">
      <c r="D31" t="s">
        <v>18</v>
      </c>
      <c r="E31">
        <v>101</v>
      </c>
      <c r="F31">
        <v>102</v>
      </c>
      <c r="G31">
        <v>103</v>
      </c>
      <c r="H31">
        <v>104</v>
      </c>
      <c r="L31">
        <f>VLOOKUP(L30,L21:N25,1,0)</f>
        <v>102</v>
      </c>
    </row>
    <row r="32" spans="2:14" x14ac:dyDescent="0.25">
      <c r="D32" t="s">
        <v>20</v>
      </c>
      <c r="E32" t="s">
        <v>21</v>
      </c>
      <c r="F32" t="s">
        <v>22</v>
      </c>
      <c r="G32" t="s">
        <v>22</v>
      </c>
      <c r="H32" t="s">
        <v>23</v>
      </c>
    </row>
    <row r="33" spans="4:11" x14ac:dyDescent="0.25">
      <c r="D33" t="s">
        <v>19</v>
      </c>
      <c r="E33" t="s">
        <v>24</v>
      </c>
      <c r="F33" t="s">
        <v>25</v>
      </c>
      <c r="G33" t="s">
        <v>26</v>
      </c>
      <c r="H33" t="s">
        <v>27</v>
      </c>
    </row>
    <row r="37" spans="4:11" x14ac:dyDescent="0.25">
      <c r="I37" t="s">
        <v>41</v>
      </c>
    </row>
    <row r="38" spans="4:11" x14ac:dyDescent="0.25">
      <c r="H38" t="s">
        <v>16</v>
      </c>
      <c r="I38">
        <v>1</v>
      </c>
      <c r="J38">
        <v>25</v>
      </c>
      <c r="K38">
        <v>2024</v>
      </c>
    </row>
    <row r="39" spans="4:11" x14ac:dyDescent="0.25">
      <c r="H39" t="s">
        <v>16</v>
      </c>
      <c r="I39" s="1">
        <f>DATE(2024,1,25)</f>
        <v>45316</v>
      </c>
    </row>
    <row r="40" spans="4:11" x14ac:dyDescent="0.25">
      <c r="H40" t="s">
        <v>42</v>
      </c>
      <c r="I40">
        <f>YEAR(I39)</f>
        <v>2024</v>
      </c>
    </row>
    <row r="41" spans="4:11" x14ac:dyDescent="0.25">
      <c r="H41" t="s">
        <v>43</v>
      </c>
      <c r="I41">
        <f>MONTH(I39)</f>
        <v>1</v>
      </c>
    </row>
    <row r="42" spans="4:11" x14ac:dyDescent="0.25">
      <c r="H42" t="s">
        <v>44</v>
      </c>
      <c r="I42">
        <f>DAY(I39)</f>
        <v>25</v>
      </c>
    </row>
    <row r="43" spans="4:11" x14ac:dyDescent="0.25">
      <c r="H43" t="s">
        <v>45</v>
      </c>
      <c r="I43">
        <f>WEEKDAY(I39)</f>
        <v>5</v>
      </c>
    </row>
    <row r="44" spans="4:11" x14ac:dyDescent="0.25">
      <c r="H44" t="s">
        <v>46</v>
      </c>
      <c r="I44" s="2"/>
    </row>
  </sheetData>
  <dataValidations count="1">
    <dataValidation type="list" allowBlank="1" showInputMessage="1" showErrorMessage="1" sqref="G21" xr:uid="{D0FAE1FF-49A1-40E0-A65B-35C0094D80CE}">
      <formula1>$L$21:$L$25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66CE-3C2B-4554-A691-874CBEF8BBB8}">
  <dimension ref="A1:H16"/>
  <sheetViews>
    <sheetView topLeftCell="A2" zoomScale="145" workbookViewId="0">
      <selection activeCell="G14" sqref="G14"/>
    </sheetView>
  </sheetViews>
  <sheetFormatPr defaultRowHeight="15" x14ac:dyDescent="0.25"/>
  <sheetData>
    <row r="1" spans="1:8" x14ac:dyDescent="0.25">
      <c r="A1" t="s">
        <v>18</v>
      </c>
      <c r="B1" t="s">
        <v>20</v>
      </c>
      <c r="C1" t="s">
        <v>19</v>
      </c>
      <c r="E1">
        <v>104</v>
      </c>
      <c r="F1" t="s">
        <v>20</v>
      </c>
      <c r="G1" t="s">
        <v>19</v>
      </c>
    </row>
    <row r="2" spans="1:8" x14ac:dyDescent="0.25">
      <c r="A2">
        <v>101</v>
      </c>
      <c r="B2" t="s">
        <v>21</v>
      </c>
      <c r="C2" t="s">
        <v>24</v>
      </c>
      <c r="E2">
        <f>VLOOKUP(E1,A1:C5,1,0)</f>
        <v>104</v>
      </c>
      <c r="F2" t="str">
        <f>VLOOKUP(E1,A1:C5,2,0)</f>
        <v>HP</v>
      </c>
      <c r="G2" t="str">
        <f>VLOOKUP(E1,A1:C5,3,0)</f>
        <v>PRINTER</v>
      </c>
    </row>
    <row r="3" spans="1:8" x14ac:dyDescent="0.25">
      <c r="A3">
        <v>102</v>
      </c>
      <c r="B3" t="s">
        <v>22</v>
      </c>
      <c r="C3" t="s">
        <v>25</v>
      </c>
    </row>
    <row r="4" spans="1:8" x14ac:dyDescent="0.25">
      <c r="A4">
        <v>103</v>
      </c>
      <c r="B4" t="s">
        <v>22</v>
      </c>
      <c r="C4" t="s">
        <v>26</v>
      </c>
    </row>
    <row r="5" spans="1:8" x14ac:dyDescent="0.25">
      <c r="A5">
        <v>104</v>
      </c>
      <c r="B5" t="s">
        <v>23</v>
      </c>
      <c r="C5" t="s">
        <v>27</v>
      </c>
    </row>
    <row r="14" spans="1:8" x14ac:dyDescent="0.25">
      <c r="A14" t="s">
        <v>18</v>
      </c>
      <c r="B14">
        <v>101</v>
      </c>
      <c r="C14">
        <v>102</v>
      </c>
      <c r="D14">
        <v>103</v>
      </c>
      <c r="E14">
        <v>104</v>
      </c>
      <c r="G14" t="s">
        <v>18</v>
      </c>
      <c r="H14" t="str">
        <f>HLOOKUP(G14,A14:E16,1,0)</f>
        <v>ID</v>
      </c>
    </row>
    <row r="15" spans="1:8" x14ac:dyDescent="0.25">
      <c r="A15" t="s">
        <v>20</v>
      </c>
      <c r="B15" t="s">
        <v>21</v>
      </c>
      <c r="C15" t="s">
        <v>22</v>
      </c>
      <c r="D15" t="s">
        <v>22</v>
      </c>
      <c r="E15" t="s">
        <v>23</v>
      </c>
      <c r="G15" t="s">
        <v>20</v>
      </c>
      <c r="H15" t="str">
        <f>HLOOKUP(G14,A14:E16,2,0)</f>
        <v>BRAND</v>
      </c>
    </row>
    <row r="16" spans="1:8" x14ac:dyDescent="0.25">
      <c r="A16" t="s">
        <v>19</v>
      </c>
      <c r="B16" t="s">
        <v>24</v>
      </c>
      <c r="C16" t="s">
        <v>25</v>
      </c>
      <c r="D16" t="s">
        <v>26</v>
      </c>
      <c r="E16" t="s">
        <v>27</v>
      </c>
      <c r="G16" t="s">
        <v>19</v>
      </c>
      <c r="H16" t="str">
        <f>HLOOKUP(G14,A14:E16,3,0)</f>
        <v>PRODUCT</v>
      </c>
    </row>
  </sheetData>
  <dataValidations count="2">
    <dataValidation type="list" allowBlank="1" showInputMessage="1" showErrorMessage="1" sqref="E1" xr:uid="{3C978D2F-27F5-48C8-89B2-E8940CEFE38F}">
      <formula1>$A$2:$A$5</formula1>
    </dataValidation>
    <dataValidation type="list" allowBlank="1" showInputMessage="1" showErrorMessage="1" sqref="G14" xr:uid="{0BD7F699-9942-4692-9C4E-843CF2D58F94}">
      <formula1>$A$14:$E$14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2024-01-25T05:38:16Z</dcterms:created>
  <dcterms:modified xsi:type="dcterms:W3CDTF">2024-02-07T16:18:31Z</dcterms:modified>
</cp:coreProperties>
</file>