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D1EC9B38-74E9-40D9-9AA8-DC8B12DF66CF}" xr6:coauthVersionLast="47" xr6:coauthVersionMax="47" xr10:uidLastSave="{00000000-0000-0000-0000-000000000000}"/>
  <bookViews>
    <workbookView xWindow="-120" yWindow="-120" windowWidth="29040" windowHeight="16440" tabRatio="720" xr2:uid="{00000000-000D-0000-FFFF-FFFF00000000}"/>
  </bookViews>
  <sheets>
    <sheet name="CA SHEET-1" sheetId="1" r:id="rId1"/>
    <sheet name="Sheet1" sheetId="2" r:id="rId2"/>
  </sheets>
  <definedNames>
    <definedName name="_xlnm._FilterDatabase" localSheetId="0" hidden="1">'CA SHEET-1'!$B$22:$G$36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/>
  <c r="C9" i="1"/>
  <c r="C8" i="1"/>
  <c r="C7" i="1"/>
  <c r="L15" i="1"/>
  <c r="N17" i="1"/>
  <c r="N15" i="1" a="1"/>
  <c r="N15" i="1" s="1"/>
  <c r="D16" i="2"/>
  <c r="G15" i="2"/>
  <c r="F15" i="2"/>
  <c r="E15" i="2"/>
  <c r="D15" i="2"/>
  <c r="F14" i="2"/>
  <c r="G14" i="2"/>
  <c r="E14" i="2"/>
  <c r="D14" i="2"/>
  <c r="G13" i="2"/>
  <c r="F13" i="2"/>
  <c r="E13" i="2"/>
  <c r="D13" i="2"/>
  <c r="G12" i="2"/>
  <c r="F12" i="2"/>
  <c r="E12" i="2"/>
  <c r="D12" i="2"/>
  <c r="G5" i="2"/>
  <c r="G6" i="2"/>
  <c r="G7" i="2"/>
  <c r="G8" i="2"/>
  <c r="G9" i="2"/>
  <c r="G4" i="2"/>
  <c r="F5" i="2"/>
  <c r="F6" i="2"/>
  <c r="F7" i="2"/>
  <c r="F8" i="2"/>
  <c r="F9" i="2"/>
  <c r="F4" i="2"/>
  <c r="G64" i="1"/>
  <c r="G65" i="1"/>
  <c r="G66" i="1"/>
  <c r="G63" i="1"/>
  <c r="G55" i="1"/>
  <c r="G56" i="1"/>
  <c r="G57" i="1"/>
  <c r="G54" i="1"/>
  <c r="L17" i="1"/>
  <c r="D8" i="1"/>
  <c r="D9" i="1"/>
  <c r="D10" i="1"/>
  <c r="D11" i="1"/>
  <c r="D12" i="1"/>
  <c r="D13" i="1"/>
  <c r="D14" i="1"/>
  <c r="D15" i="1"/>
  <c r="D16" i="1"/>
  <c r="D7" i="1"/>
  <c r="C11" i="1"/>
  <c r="C12" i="1"/>
  <c r="C13" i="1"/>
  <c r="C14" i="1"/>
  <c r="C15" i="1"/>
  <c r="C1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<sst xmlns="http://schemas.openxmlformats.org/spreadsheetml/2006/main" count="189" uniqueCount="92">
  <si>
    <t>Full Name</t>
  </si>
  <si>
    <t>First Name</t>
  </si>
  <si>
    <t>Last Name</t>
  </si>
  <si>
    <t>Open</t>
  </si>
  <si>
    <t>NAME</t>
  </si>
  <si>
    <t>GENDER</t>
  </si>
  <si>
    <t>CLASS</t>
  </si>
  <si>
    <t>CATEGORY</t>
  </si>
  <si>
    <t>FEES</t>
  </si>
  <si>
    <t>Deep</t>
  </si>
  <si>
    <t>M</t>
  </si>
  <si>
    <t>FY</t>
  </si>
  <si>
    <t>Jayesh</t>
  </si>
  <si>
    <t>SY</t>
  </si>
  <si>
    <t>Reserved</t>
  </si>
  <si>
    <t>Yash</t>
  </si>
  <si>
    <t>TY</t>
  </si>
  <si>
    <t>Sara</t>
  </si>
  <si>
    <t>F</t>
  </si>
  <si>
    <t>Gita</t>
  </si>
  <si>
    <t>Jinal</t>
  </si>
  <si>
    <t>Kavita</t>
  </si>
  <si>
    <t>Minal</t>
  </si>
  <si>
    <t>Karan</t>
  </si>
  <si>
    <t>Abhay</t>
  </si>
  <si>
    <t>Bina</t>
  </si>
  <si>
    <t>Seema</t>
  </si>
  <si>
    <t>Naresh</t>
  </si>
  <si>
    <t>Rima</t>
  </si>
  <si>
    <t>Gajendra</t>
  </si>
  <si>
    <r>
      <t>M</t>
    </r>
    <r>
      <rPr>
        <sz val="11"/>
        <color rgb="FF000000"/>
        <rFont val="Calibri"/>
        <family val="2"/>
      </rPr>
      <t xml:space="preserve"> </t>
    </r>
  </si>
  <si>
    <r>
      <t>FY</t>
    </r>
    <r>
      <rPr>
        <sz val="11"/>
        <color rgb="FF000000"/>
        <rFont val="Calibri"/>
        <family val="2"/>
      </rPr>
      <t xml:space="preserve"> </t>
    </r>
  </si>
  <si>
    <r>
      <t>Open</t>
    </r>
    <r>
      <rPr>
        <sz val="11"/>
        <color rgb="FF000000"/>
        <rFont val="Calibri"/>
        <family val="2"/>
      </rPr>
      <t xml:space="preserve"> </t>
    </r>
  </si>
  <si>
    <r>
      <t>F</t>
    </r>
    <r>
      <rPr>
        <sz val="11"/>
        <color rgb="FF000000"/>
        <rFont val="Calibri"/>
        <family val="2"/>
      </rPr>
      <t xml:space="preserve"> </t>
    </r>
  </si>
  <si>
    <r>
      <t>SY</t>
    </r>
    <r>
      <rPr>
        <sz val="11"/>
        <color rgb="FF000000"/>
        <rFont val="Calibri"/>
        <family val="2"/>
      </rPr>
      <t xml:space="preserve"> </t>
    </r>
  </si>
  <si>
    <r>
      <t>TY</t>
    </r>
    <r>
      <rPr>
        <sz val="11"/>
        <color rgb="FF000000"/>
        <rFont val="Calibri"/>
        <family val="2"/>
      </rPr>
      <t xml:space="preserve"> </t>
    </r>
  </si>
  <si>
    <t>Note:- Rename this file with your section name followed by rollno (eg k22AB_01) and upload it on UMS</t>
  </si>
  <si>
    <t>Salary</t>
  </si>
  <si>
    <t>Dept Id</t>
  </si>
  <si>
    <t>Employee Table</t>
  </si>
  <si>
    <t>Emp Id</t>
  </si>
  <si>
    <t xml:space="preserve">Q2. How would you automatically look up values? First Name and Salary should appear on L15 and N15, respectively, when searching for Emp Id on I15. Similarly, while searching for a Emp Id on I17, the salary should appear on L17 and the first name should appear on N17.
</t>
  </si>
  <si>
    <t>Khalid Hafiz</t>
  </si>
  <si>
    <t>Anzar Hussain</t>
  </si>
  <si>
    <t>Hashim Zahoor</t>
  </si>
  <si>
    <t>War Rafeeq</t>
  </si>
  <si>
    <t>John Petra</t>
  </si>
  <si>
    <t>Kira Jones</t>
  </si>
  <si>
    <t>Jim Scott</t>
  </si>
  <si>
    <t>Tom Baker</t>
  </si>
  <si>
    <t>Alica Tomas</t>
  </si>
  <si>
    <t>Sarah Cross</t>
  </si>
  <si>
    <t>S_NO</t>
  </si>
  <si>
    <t>Student Table (a)</t>
  </si>
  <si>
    <t>Student Table (b)</t>
  </si>
  <si>
    <t>Q1. Find and fill the First Name and Last Name of the employee Using Formula?</t>
  </si>
  <si>
    <r>
      <rPr>
        <b/>
        <sz val="14"/>
        <color theme="1"/>
        <rFont val="Calibri"/>
        <family val="2"/>
        <scheme val="minor"/>
      </rPr>
      <t>Q3. a).</t>
    </r>
    <r>
      <rPr>
        <b/>
        <sz val="14"/>
        <rFont val="Calibri"/>
        <family val="2"/>
        <scheme val="minor"/>
      </rPr>
      <t xml:space="preserve"> Highlight the cells with "green fill with dark green text" from G22 to G36 where the fees is more than 4000.</t>
    </r>
  </si>
  <si>
    <r>
      <t>6.1.</t>
    </r>
    <r>
      <rPr>
        <b/>
        <sz val="7"/>
        <color rgb="FF000000"/>
        <rFont val="Times New Roman"/>
        <family val="1"/>
      </rPr>
      <t xml:space="preserve">      </t>
    </r>
    <r>
      <rPr>
        <b/>
        <sz val="12"/>
        <color rgb="FF000000"/>
        <rFont val="Cambria"/>
        <family val="1"/>
      </rPr>
      <t>Enter the formula to find COMMISSION for the first employee.  The commission rate is 7% of sales, Copy the formula to the remaining employees.</t>
    </r>
  </si>
  <si>
    <r>
      <t>6.3.</t>
    </r>
    <r>
      <rPr>
        <b/>
        <sz val="7"/>
        <color rgb="FF000000"/>
        <rFont val="Times New Roman"/>
        <family val="1"/>
      </rPr>
      <t xml:space="preserve">      </t>
    </r>
    <r>
      <rPr>
        <b/>
        <sz val="12"/>
        <color rgb="FF000000"/>
        <rFont val="Cambria"/>
        <family val="1"/>
      </rPr>
      <t xml:space="preserve">Enter formula to find TOTALS, AVERAGE, HIGHEST, LOWEST, and COUNT values.  </t>
    </r>
  </si>
  <si>
    <r>
      <rPr>
        <b/>
        <sz val="14"/>
        <color theme="1"/>
        <rFont val="Calibri"/>
        <family val="2"/>
        <scheme val="minor"/>
      </rPr>
      <t xml:space="preserve">Q6. </t>
    </r>
    <r>
      <rPr>
        <b/>
        <sz val="14"/>
        <rFont val="Arial"/>
        <family val="2"/>
      </rPr>
      <t xml:space="preserve"> </t>
    </r>
    <r>
      <rPr>
        <b/>
        <sz val="14"/>
        <color theme="1"/>
        <rFont val="Calibri"/>
        <family val="2"/>
        <scheme val="minor"/>
      </rPr>
      <t>ADD A NEW WORKSHEET TO THIS WORK BOOK AND NAME IT WITH YOUR ROOLNO [MANDATORY], CREATE THE SHEET GIVEN BELOW. BASED ON THE SHEET ANSWER THE QUESTIONS AND FILL DATA</t>
    </r>
    <r>
      <rPr>
        <b/>
        <sz val="14"/>
        <color rgb="FFFFFF00"/>
        <rFont val="Arial"/>
        <family val="2"/>
      </rPr>
      <t xml:space="preserve"> </t>
    </r>
  </si>
  <si>
    <r>
      <t>6.2.</t>
    </r>
    <r>
      <rPr>
        <b/>
        <sz val="7"/>
        <color rgb="FF000000"/>
        <rFont val="Times New Roman"/>
        <family val="1"/>
      </rPr>
      <t xml:space="preserve">      </t>
    </r>
    <r>
      <rPr>
        <b/>
        <sz val="12"/>
        <color rgb="FF000000"/>
        <rFont val="Cambria"/>
        <family val="1"/>
      </rPr>
      <t>Enter the formula to find TOTAL SALARY for the employees?</t>
    </r>
  </si>
  <si>
    <r>
      <t>6.4.</t>
    </r>
    <r>
      <rPr>
        <b/>
        <sz val="7"/>
        <color rgb="FF000000"/>
        <rFont val="Times New Roman"/>
        <family val="1"/>
      </rPr>
      <t xml:space="preserve">      </t>
    </r>
    <r>
      <rPr>
        <b/>
        <sz val="12"/>
        <color rgb="FF000000"/>
        <rFont val="Cambria"/>
        <family val="1"/>
      </rPr>
      <t>Align all column title labels horizontally and vertically at the center. Match the table design with Employee Table.</t>
    </r>
  </si>
  <si>
    <t>Q5.  Determine the monthly INTEREST PAYMENT REQUIRED to repay the entire amount in G63 to G66 witin the specified time frame</t>
  </si>
  <si>
    <r>
      <rPr>
        <b/>
        <sz val="14"/>
        <color theme="1"/>
        <rFont val="Calibri"/>
        <family val="2"/>
        <scheme val="minor"/>
      </rPr>
      <t>Q4.</t>
    </r>
    <r>
      <rPr>
        <b/>
        <sz val="14"/>
        <rFont val="Arial"/>
        <family val="2"/>
      </rPr>
      <t xml:space="preserve"> </t>
    </r>
    <r>
      <rPr>
        <b/>
        <sz val="14"/>
        <color theme="1"/>
        <rFont val="Calibri"/>
        <family val="2"/>
        <scheme val="minor"/>
      </rPr>
      <t>Determine the monthly PAYMENT REQUIRED to repay the entire amount in G54 to G57 within the specified time frame WITHOUT INCURRING INTEREST.</t>
    </r>
    <r>
      <rPr>
        <b/>
        <sz val="14"/>
        <rFont val="Arial"/>
        <family val="2"/>
      </rPr>
      <t xml:space="preserve"> </t>
    </r>
  </si>
  <si>
    <r>
      <t xml:space="preserve">Scenario : </t>
    </r>
    <r>
      <rPr>
        <sz val="14"/>
        <color theme="1"/>
        <rFont val="Calibri"/>
        <family val="2"/>
        <scheme val="minor"/>
      </rPr>
      <t xml:space="preserve">You have a Financial list with Total Amount </t>
    </r>
    <r>
      <rPr>
        <b/>
        <sz val="14"/>
        <color theme="1"/>
        <rFont val="Calibri"/>
        <family val="2"/>
        <scheme val="minor"/>
      </rPr>
      <t>10000</t>
    </r>
    <r>
      <rPr>
        <sz val="14"/>
        <color theme="1"/>
        <rFont val="Calibri"/>
        <family val="2"/>
        <scheme val="minor"/>
      </rPr>
      <t xml:space="preserve">, Interest Rate </t>
    </r>
    <r>
      <rPr>
        <b/>
        <sz val="14"/>
        <color theme="1"/>
        <rFont val="Calibri"/>
        <family val="2"/>
        <scheme val="minor"/>
      </rPr>
      <t>10% Yearly</t>
    </r>
    <r>
      <rPr>
        <sz val="14"/>
        <color theme="1"/>
        <rFont val="Calibri"/>
        <family val="2"/>
        <scheme val="minor"/>
      </rPr>
      <t xml:space="preserve">, and Duration </t>
    </r>
    <r>
      <rPr>
        <b/>
        <sz val="14"/>
        <color theme="1"/>
        <rFont val="Calibri"/>
        <family val="2"/>
        <scheme val="minor"/>
      </rPr>
      <t>4 Months</t>
    </r>
    <r>
      <rPr>
        <sz val="14"/>
        <color theme="1"/>
        <rFont val="Calibri"/>
        <family val="2"/>
        <scheme val="minor"/>
      </rPr>
      <t>. How would you automatically calculate below given questions based on this given Data?</t>
    </r>
    <r>
      <rPr>
        <b/>
        <sz val="14"/>
        <color theme="1"/>
        <rFont val="Calibri"/>
        <family val="2"/>
        <scheme val="minor"/>
      </rPr>
      <t xml:space="preserve"> Create the Financial Table for the given Data and then answer the below given questions</t>
    </r>
  </si>
  <si>
    <t>Q3. b). Highlight the cells with "yellow fill with dark yellow text" from N22 to N36 where the fees is less than 4000.</t>
  </si>
  <si>
    <t>commision</t>
  </si>
  <si>
    <t>total salary</t>
  </si>
  <si>
    <t>salary</t>
  </si>
  <si>
    <t>sales amount</t>
  </si>
  <si>
    <t>total</t>
  </si>
  <si>
    <t>average</t>
  </si>
  <si>
    <t>highest</t>
  </si>
  <si>
    <t>lowest</t>
  </si>
  <si>
    <t>count</t>
  </si>
  <si>
    <t>l</t>
  </si>
  <si>
    <t>panda est</t>
  </si>
  <si>
    <t>Monthly sales report</t>
  </si>
  <si>
    <t>empno</t>
  </si>
  <si>
    <t>s101</t>
  </si>
  <si>
    <t>s105</t>
  </si>
  <si>
    <t>s112</t>
  </si>
  <si>
    <t>s107</t>
  </si>
  <si>
    <t>s110</t>
  </si>
  <si>
    <t>s103</t>
  </si>
  <si>
    <t>names</t>
  </si>
  <si>
    <t>ahmed</t>
  </si>
  <si>
    <t>hassan</t>
  </si>
  <si>
    <t>ali</t>
  </si>
  <si>
    <t>waleed</t>
  </si>
  <si>
    <t>mahammad</t>
  </si>
  <si>
    <t>sahir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</si>
</sst>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₹&quot;\ #,##0.00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2"/>
      <color rgb="FF000000"/>
      <name val="Times New Roman"/>
      <family val="1"/>
    </font>
    <font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b/>
      <sz val="12"/>
      <color rgb="FF000000"/>
      <name val="Cambria"/>
      <family val="1"/>
    </font>
    <font>
      <b/>
      <sz val="7"/>
      <color rgb="FF000000"/>
      <name val="Times New Roman"/>
      <family val="1"/>
    </font>
    <font>
      <sz val="10"/>
      <color theme="1"/>
      <name val="Arial"/>
      <family val="2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b/>
      <sz val="14"/>
      <color rgb="FFFFFF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44" fontId="0" fillId="0" borderId="0" xfId="1" applyFont="1"/>
    <xf numFmtId="0" fontId="3" fillId="0" borderId="0" xfId="0" applyFont="1" applyAlignment="1">
      <alignment wrapText="1"/>
    </xf>
    <xf numFmtId="0" fontId="0" fillId="0" borderId="1" xfId="0" applyBorder="1"/>
    <xf numFmtId="0" fontId="0" fillId="0" borderId="2" xfId="0" applyBorder="1"/>
    <xf numFmtId="0" fontId="7" fillId="0" borderId="0" xfId="0" applyFont="1" applyAlignment="1">
      <alignment wrapText="1"/>
    </xf>
    <xf numFmtId="0" fontId="6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44" fontId="3" fillId="0" borderId="0" xfId="1" applyFont="1" applyFill="1" applyBorder="1" applyAlignment="1">
      <alignment horizontal="center" wrapText="1"/>
    </xf>
    <xf numFmtId="44" fontId="5" fillId="0" borderId="0" xfId="1" applyFont="1" applyFill="1" applyBorder="1"/>
    <xf numFmtId="0" fontId="16" fillId="3" borderId="1" xfId="0" applyFont="1" applyFill="1" applyBorder="1" applyAlignment="1">
      <alignment horizontal="center" vertical="center"/>
    </xf>
    <xf numFmtId="0" fontId="17" fillId="0" borderId="1" xfId="0" applyFont="1" applyBorder="1"/>
    <xf numFmtId="164" fontId="17" fillId="0" borderId="1" xfId="0" applyNumberFormat="1" applyFont="1" applyBorder="1"/>
    <xf numFmtId="0" fontId="18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0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3" fillId="0" borderId="0" xfId="0" applyFont="1"/>
    <xf numFmtId="0" fontId="16" fillId="3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wrapText="1"/>
    </xf>
    <xf numFmtId="164" fontId="0" fillId="0" borderId="2" xfId="1" applyNumberFormat="1" applyFont="1" applyBorder="1"/>
    <xf numFmtId="164" fontId="0" fillId="0" borderId="3" xfId="1" applyNumberFormat="1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4" fillId="0" borderId="0" xfId="0" applyFont="1" applyAlignment="1">
      <alignment horizontal="center" vertical="center"/>
    </xf>
    <xf numFmtId="0" fontId="15" fillId="2" borderId="0" xfId="0" applyFont="1" applyFill="1" applyAlignment="1">
      <alignment horizontal="center"/>
    </xf>
    <xf numFmtId="0" fontId="16" fillId="2" borderId="0" xfId="0" applyFont="1" applyFill="1" applyAlignment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8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2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72</xdr:row>
      <xdr:rowOff>6144</xdr:rowOff>
    </xdr:from>
    <xdr:to>
      <xdr:col>7</xdr:col>
      <xdr:colOff>9525</xdr:colOff>
      <xdr:row>88</xdr:row>
      <xdr:rowOff>61964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2E8D1B-91F2-41BE-A2D5-44490CBDE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0" y="13626894"/>
          <a:ext cx="5353050" cy="2799020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10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9"/>
  <sheetViews>
    <sheetView tabSelected="1" topLeftCell="A74" workbookViewId="0">
      <selection activeCell="E15" sqref="E15"/>
    </sheetView>
  </sheetViews>
  <sheetFormatPr defaultRowHeight="12.75" x14ac:dyDescent="0.2"/>
  <cols>
    <col min="1" max="1" width="5.140625" customWidth="1"/>
    <col min="2" max="2" width="14.5703125" customWidth="1"/>
    <col min="3" max="3" width="14.7109375" customWidth="1"/>
    <col min="4" max="4" width="14.85546875" customWidth="1"/>
    <col min="5" max="5" width="12" customWidth="1"/>
    <col min="6" max="6" width="11.85546875" bestFit="1" customWidth="1"/>
    <col min="7" max="7" width="12.42578125" style="2" customWidth="1"/>
    <col min="8" max="8" width="7.7109375" customWidth="1"/>
    <col min="9" max="9" width="13.42578125" bestFit="1" customWidth="1"/>
    <col min="10" max="10" width="9.140625" bestFit="1" customWidth="1"/>
    <col min="11" max="11" width="9.140625" customWidth="1"/>
    <col min="12" max="12" width="22.28515625" customWidth="1"/>
    <col min="13" max="13" width="9.140625" customWidth="1"/>
    <col min="14" max="14" width="20.7109375" customWidth="1"/>
  </cols>
  <sheetData>
    <row r="1" spans="1:17" ht="12.75" customHeight="1" x14ac:dyDescent="0.2">
      <c r="B1" s="32" t="s">
        <v>36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</row>
    <row r="2" spans="1:17" s="3" customFormat="1" x14ac:dyDescent="0.2">
      <c r="A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</row>
    <row r="3" spans="1:17" s="3" customFormat="1" x14ac:dyDescent="0.2">
      <c r="A3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7" ht="18.75" customHeight="1" x14ac:dyDescent="0.3">
      <c r="A4" s="9"/>
      <c r="B4" s="33" t="s">
        <v>39</v>
      </c>
      <c r="C4" s="33"/>
      <c r="D4" s="33"/>
      <c r="E4" s="33"/>
      <c r="F4" s="33"/>
      <c r="G4" s="33"/>
      <c r="H4" s="1"/>
      <c r="I4" s="35" t="s">
        <v>55</v>
      </c>
      <c r="J4" s="37"/>
      <c r="K4" s="37"/>
      <c r="L4" s="37"/>
      <c r="M4" s="37"/>
      <c r="N4" s="37"/>
      <c r="O4" s="37"/>
      <c r="P4" s="37"/>
      <c r="Q4" s="37"/>
    </row>
    <row r="5" spans="1:17" ht="12.75" customHeight="1" x14ac:dyDescent="0.2">
      <c r="H5" s="3"/>
      <c r="I5" s="37"/>
      <c r="J5" s="37"/>
      <c r="K5" s="37"/>
      <c r="L5" s="37"/>
      <c r="M5" s="37"/>
      <c r="N5" s="37"/>
      <c r="O5" s="37"/>
      <c r="P5" s="37"/>
      <c r="Q5" s="37"/>
    </row>
    <row r="6" spans="1:17" ht="18.75" x14ac:dyDescent="0.3">
      <c r="B6" s="12" t="s">
        <v>0</v>
      </c>
      <c r="C6" s="12" t="s">
        <v>1</v>
      </c>
      <c r="D6" s="12" t="s">
        <v>2</v>
      </c>
      <c r="E6" s="24" t="s">
        <v>40</v>
      </c>
      <c r="F6" s="25" t="s">
        <v>37</v>
      </c>
      <c r="G6" s="25" t="s">
        <v>38</v>
      </c>
      <c r="H6" s="10"/>
      <c r="I6" s="15"/>
      <c r="J6" s="15"/>
      <c r="K6" s="15"/>
      <c r="L6" s="15"/>
      <c r="M6" s="15"/>
      <c r="N6" s="15"/>
      <c r="O6" s="15"/>
      <c r="P6" s="15"/>
      <c r="Q6" s="15"/>
    </row>
    <row r="7" spans="1:17" ht="15.75" customHeight="1" x14ac:dyDescent="0.3">
      <c r="B7" s="13" t="s">
        <v>46</v>
      </c>
      <c r="C7" s="13" t="str">
        <f>LEFT(B7,4)</f>
        <v>John</v>
      </c>
      <c r="D7" s="13" t="str">
        <f>RIGHT(B7,5)</f>
        <v>Petra</v>
      </c>
      <c r="E7" s="13">
        <v>101</v>
      </c>
      <c r="F7" s="14">
        <v>10000</v>
      </c>
      <c r="G7" s="13">
        <v>1001</v>
      </c>
      <c r="H7" s="11"/>
      <c r="I7" s="15"/>
      <c r="J7" s="15"/>
      <c r="K7" s="15"/>
      <c r="L7" s="15"/>
      <c r="M7" s="15"/>
      <c r="N7" s="15"/>
      <c r="O7" s="15"/>
      <c r="P7" s="15"/>
      <c r="Q7" s="15"/>
    </row>
    <row r="8" spans="1:17" ht="15.75" customHeight="1" x14ac:dyDescent="0.25">
      <c r="B8" s="13" t="s">
        <v>47</v>
      </c>
      <c r="C8" s="13" t="str">
        <f>LEFT(B8,4)</f>
        <v>Kira</v>
      </c>
      <c r="D8" s="13" t="str">
        <f t="shared" ref="D8:D16" si="0">RIGHT(B8,5)</f>
        <v>Jones</v>
      </c>
      <c r="E8" s="13">
        <v>102</v>
      </c>
      <c r="F8" s="14">
        <v>15000</v>
      </c>
      <c r="G8" s="13">
        <v>1002</v>
      </c>
      <c r="H8" s="11"/>
      <c r="I8" s="35" t="s">
        <v>41</v>
      </c>
      <c r="J8" s="37"/>
      <c r="K8" s="37"/>
      <c r="L8" s="37"/>
      <c r="M8" s="37"/>
      <c r="N8" s="37"/>
      <c r="O8" s="37"/>
      <c r="P8" s="37"/>
      <c r="Q8" s="37"/>
    </row>
    <row r="9" spans="1:17" ht="15.75" customHeight="1" x14ac:dyDescent="0.25">
      <c r="B9" s="13" t="s">
        <v>48</v>
      </c>
      <c r="C9" s="13" t="str">
        <f>LEFT(B9,3)</f>
        <v>Jim</v>
      </c>
      <c r="D9" s="13" t="str">
        <f t="shared" si="0"/>
        <v>Scott</v>
      </c>
      <c r="E9" s="13">
        <v>103</v>
      </c>
      <c r="F9" s="14">
        <v>10000</v>
      </c>
      <c r="G9" s="13">
        <v>1003</v>
      </c>
      <c r="H9" s="11"/>
      <c r="I9" s="37"/>
      <c r="J9" s="37"/>
      <c r="K9" s="37"/>
      <c r="L9" s="37"/>
      <c r="M9" s="37"/>
      <c r="N9" s="37"/>
      <c r="O9" s="37"/>
      <c r="P9" s="37"/>
      <c r="Q9" s="37"/>
    </row>
    <row r="10" spans="1:17" ht="15.75" customHeight="1" x14ac:dyDescent="0.25">
      <c r="B10" s="13" t="s">
        <v>49</v>
      </c>
      <c r="C10" s="13" t="str">
        <f>LEFT(B10,3)</f>
        <v>Tom</v>
      </c>
      <c r="D10" s="13" t="str">
        <f t="shared" si="0"/>
        <v>Baker</v>
      </c>
      <c r="E10" s="13">
        <v>104</v>
      </c>
      <c r="F10" s="14">
        <v>20000</v>
      </c>
      <c r="G10" s="13">
        <v>1004</v>
      </c>
      <c r="H10" s="11"/>
      <c r="I10" s="37"/>
      <c r="J10" s="37"/>
      <c r="K10" s="37"/>
      <c r="L10" s="37"/>
      <c r="M10" s="37"/>
      <c r="N10" s="37"/>
      <c r="O10" s="37"/>
      <c r="P10" s="37"/>
      <c r="Q10" s="37"/>
    </row>
    <row r="11" spans="1:17" ht="15.75" customHeight="1" x14ac:dyDescent="0.25">
      <c r="B11" s="13" t="s">
        <v>50</v>
      </c>
      <c r="C11" s="13" t="str">
        <f t="shared" ref="C8:C16" si="1">LEFT(B11,6)</f>
        <v xml:space="preserve">Alica </v>
      </c>
      <c r="D11" s="13" t="str">
        <f t="shared" si="0"/>
        <v>Tomas</v>
      </c>
      <c r="E11" s="13">
        <v>105</v>
      </c>
      <c r="F11" s="14">
        <v>10000</v>
      </c>
      <c r="G11" s="13">
        <v>1005</v>
      </c>
      <c r="H11" s="11"/>
      <c r="I11" s="37"/>
      <c r="J11" s="37"/>
      <c r="K11" s="37"/>
      <c r="L11" s="37"/>
      <c r="M11" s="37"/>
      <c r="N11" s="37"/>
      <c r="O11" s="37"/>
      <c r="P11" s="37"/>
      <c r="Q11" s="37"/>
    </row>
    <row r="12" spans="1:17" ht="15.75" customHeight="1" x14ac:dyDescent="0.25">
      <c r="B12" s="13" t="s">
        <v>51</v>
      </c>
      <c r="C12" s="13" t="str">
        <f t="shared" si="1"/>
        <v xml:space="preserve">Sarah </v>
      </c>
      <c r="D12" s="13" t="str">
        <f t="shared" si="0"/>
        <v>Cross</v>
      </c>
      <c r="E12" s="13">
        <v>106</v>
      </c>
      <c r="F12" s="14">
        <v>15000</v>
      </c>
      <c r="G12" s="13">
        <v>1006</v>
      </c>
      <c r="H12" s="11"/>
      <c r="I12" s="37"/>
      <c r="J12" s="37"/>
      <c r="K12" s="37"/>
      <c r="L12" s="37"/>
      <c r="M12" s="37"/>
      <c r="N12" s="37"/>
      <c r="O12" s="37"/>
      <c r="P12" s="37"/>
      <c r="Q12" s="37"/>
    </row>
    <row r="13" spans="1:17" ht="15.75" customHeight="1" x14ac:dyDescent="0.25">
      <c r="B13" s="13" t="s">
        <v>42</v>
      </c>
      <c r="C13" s="13" t="str">
        <f t="shared" si="1"/>
        <v>Khalid</v>
      </c>
      <c r="D13" s="13" t="str">
        <f t="shared" si="0"/>
        <v>Hafiz</v>
      </c>
      <c r="E13" s="13">
        <v>107</v>
      </c>
      <c r="F13" s="14">
        <v>25000</v>
      </c>
      <c r="G13" s="13">
        <v>1007</v>
      </c>
      <c r="I13" s="37"/>
      <c r="J13" s="37"/>
      <c r="K13" s="37"/>
      <c r="L13" s="37"/>
      <c r="M13" s="37"/>
      <c r="N13" s="37"/>
      <c r="O13" s="37"/>
      <c r="P13" s="37"/>
      <c r="Q13" s="37"/>
    </row>
    <row r="14" spans="1:17" ht="15.75" customHeight="1" thickBot="1" x14ac:dyDescent="0.3">
      <c r="B14" s="13" t="s">
        <v>43</v>
      </c>
      <c r="C14" s="13" t="str">
        <f t="shared" si="1"/>
        <v xml:space="preserve">Anzar </v>
      </c>
      <c r="D14" s="13" t="str">
        <f t="shared" si="0"/>
        <v>ssain</v>
      </c>
      <c r="E14" s="13">
        <v>108</v>
      </c>
      <c r="F14" s="14">
        <v>18000</v>
      </c>
      <c r="G14" s="13">
        <v>1008</v>
      </c>
    </row>
    <row r="15" spans="1:17" ht="15.75" customHeight="1" thickBot="1" x14ac:dyDescent="0.3">
      <c r="A15" s="16"/>
      <c r="B15" s="13" t="s">
        <v>44</v>
      </c>
      <c r="C15" s="13" t="str">
        <f t="shared" si="1"/>
        <v>Hashim</v>
      </c>
      <c r="D15" s="13" t="str">
        <f t="shared" si="0"/>
        <v>ahoor</v>
      </c>
      <c r="E15" s="13">
        <v>109</v>
      </c>
      <c r="F15" s="14">
        <v>10000</v>
      </c>
      <c r="G15" s="13">
        <v>1009</v>
      </c>
      <c r="I15" s="5">
        <v>101</v>
      </c>
      <c r="L15" s="5" t="e">
        <f>VLOOKUP(I15,B6:G16,4,FALSE)</f>
        <v>#N/A</v>
      </c>
      <c r="N15" s="5" t="e" cm="1" vm="1">
        <f t="array" aca="1" ref="N15" ca="1">VLOOKUP(F6:F16,$B$6:$G$16,4,TRUE)</f>
        <v>#VALUE!</v>
      </c>
    </row>
    <row r="16" spans="1:17" ht="18.75" thickBot="1" x14ac:dyDescent="0.3">
      <c r="A16" s="6"/>
      <c r="B16" s="13" t="s">
        <v>45</v>
      </c>
      <c r="C16" s="13" t="str">
        <f t="shared" si="1"/>
        <v>War Ra</v>
      </c>
      <c r="D16" s="13" t="str">
        <f t="shared" si="0"/>
        <v>afeeq</v>
      </c>
      <c r="E16" s="13">
        <v>110</v>
      </c>
      <c r="F16" s="14">
        <v>15000</v>
      </c>
      <c r="G16" s="13">
        <v>1010</v>
      </c>
    </row>
    <row r="17" spans="1:14" ht="18.75" thickBot="1" x14ac:dyDescent="0.3">
      <c r="A17" s="16"/>
      <c r="B17" s="16"/>
      <c r="C17" s="16"/>
      <c r="D17" s="16"/>
      <c r="E17" s="16"/>
      <c r="F17" s="16"/>
      <c r="G17" s="16"/>
      <c r="I17" s="5">
        <v>102</v>
      </c>
      <c r="L17" s="5" t="e">
        <f>VLOOKUP(I17,B6:G16,4,FALSE)</f>
        <v>#N/A</v>
      </c>
      <c r="N17" s="5" t="e">
        <f>VLOOKUP(I17,$B$6:$G$16,2,FALSE)</f>
        <v>#N/A</v>
      </c>
    </row>
    <row r="19" spans="1:14" ht="15.75" customHeight="1" x14ac:dyDescent="0.3">
      <c r="B19" s="33" t="s">
        <v>53</v>
      </c>
      <c r="C19" s="33"/>
      <c r="D19" s="33"/>
      <c r="E19" s="33"/>
      <c r="F19" s="33"/>
      <c r="G19" s="33"/>
      <c r="I19" s="33" t="s">
        <v>54</v>
      </c>
      <c r="J19" s="33"/>
      <c r="K19" s="33"/>
      <c r="L19" s="33"/>
      <c r="M19" s="33"/>
      <c r="N19" s="33"/>
    </row>
    <row r="20" spans="1:14" ht="15.75" customHeight="1" x14ac:dyDescent="0.2">
      <c r="B20" s="17"/>
      <c r="C20" s="17"/>
      <c r="D20" s="17"/>
      <c r="E20" s="17"/>
      <c r="F20" s="17"/>
      <c r="G20" s="17"/>
      <c r="I20" s="17"/>
      <c r="J20" s="17"/>
      <c r="K20" s="17"/>
      <c r="L20" s="17"/>
      <c r="M20" s="17"/>
      <c r="N20" s="17"/>
    </row>
    <row r="21" spans="1:14" ht="15.75" customHeight="1" x14ac:dyDescent="0.2">
      <c r="B21" s="19" t="s">
        <v>52</v>
      </c>
      <c r="C21" s="19" t="s">
        <v>4</v>
      </c>
      <c r="D21" s="20" t="s">
        <v>5</v>
      </c>
      <c r="E21" s="19" t="s">
        <v>6</v>
      </c>
      <c r="F21" s="20" t="s">
        <v>7</v>
      </c>
      <c r="G21" s="19" t="s">
        <v>8</v>
      </c>
      <c r="I21" s="19" t="s">
        <v>52</v>
      </c>
      <c r="J21" s="19" t="s">
        <v>4</v>
      </c>
      <c r="K21" s="20" t="s">
        <v>5</v>
      </c>
      <c r="L21" s="19" t="s">
        <v>6</v>
      </c>
      <c r="M21" s="20" t="s">
        <v>7</v>
      </c>
      <c r="N21" s="19" t="s">
        <v>8</v>
      </c>
    </row>
    <row r="22" spans="1:14" ht="15.75" customHeight="1" x14ac:dyDescent="0.2">
      <c r="B22" s="18">
        <v>1</v>
      </c>
      <c r="C22" s="18" t="s">
        <v>9</v>
      </c>
      <c r="D22" s="18" t="s">
        <v>10</v>
      </c>
      <c r="E22" s="18" t="s">
        <v>11</v>
      </c>
      <c r="F22" s="18" t="s">
        <v>3</v>
      </c>
      <c r="G22" s="18">
        <v>3000</v>
      </c>
      <c r="I22" s="18">
        <v>1</v>
      </c>
      <c r="J22" s="18" t="s">
        <v>9</v>
      </c>
      <c r="K22" s="18" t="s">
        <v>10</v>
      </c>
      <c r="L22" s="18" t="s">
        <v>11</v>
      </c>
      <c r="M22" s="18" t="s">
        <v>3</v>
      </c>
      <c r="N22" s="18">
        <v>3000</v>
      </c>
    </row>
    <row r="23" spans="1:14" ht="15.75" customHeight="1" x14ac:dyDescent="0.2">
      <c r="B23" s="18">
        <v>2</v>
      </c>
      <c r="C23" s="18" t="s">
        <v>12</v>
      </c>
      <c r="D23" s="18" t="s">
        <v>30</v>
      </c>
      <c r="E23" s="18" t="s">
        <v>13</v>
      </c>
      <c r="F23" s="18" t="s">
        <v>14</v>
      </c>
      <c r="G23" s="18">
        <v>10000</v>
      </c>
      <c r="I23" s="18">
        <v>2</v>
      </c>
      <c r="J23" s="18" t="s">
        <v>12</v>
      </c>
      <c r="K23" s="18" t="s">
        <v>30</v>
      </c>
      <c r="L23" s="18" t="s">
        <v>13</v>
      </c>
      <c r="M23" s="18" t="s">
        <v>14</v>
      </c>
      <c r="N23" s="18">
        <v>10000</v>
      </c>
    </row>
    <row r="24" spans="1:14" ht="15.75" customHeight="1" x14ac:dyDescent="0.2">
      <c r="B24" s="18">
        <v>3</v>
      </c>
      <c r="C24" s="18" t="s">
        <v>15</v>
      </c>
      <c r="D24" s="18" t="s">
        <v>30</v>
      </c>
      <c r="E24" s="18" t="s">
        <v>16</v>
      </c>
      <c r="F24" s="18" t="s">
        <v>14</v>
      </c>
      <c r="G24" s="18">
        <v>1000</v>
      </c>
      <c r="I24" s="18">
        <v>3</v>
      </c>
      <c r="J24" s="18" t="s">
        <v>15</v>
      </c>
      <c r="K24" s="18" t="s">
        <v>30</v>
      </c>
      <c r="L24" s="18" t="s">
        <v>16</v>
      </c>
      <c r="M24" s="18" t="s">
        <v>14</v>
      </c>
      <c r="N24" s="18">
        <v>1000</v>
      </c>
    </row>
    <row r="25" spans="1:14" ht="15.75" customHeight="1" x14ac:dyDescent="0.2">
      <c r="B25" s="18">
        <v>4</v>
      </c>
      <c r="C25" s="18" t="s">
        <v>17</v>
      </c>
      <c r="D25" s="18" t="s">
        <v>18</v>
      </c>
      <c r="E25" s="18" t="s">
        <v>31</v>
      </c>
      <c r="F25" s="18" t="s">
        <v>14</v>
      </c>
      <c r="G25" s="18">
        <v>7000</v>
      </c>
      <c r="I25" s="18">
        <v>4</v>
      </c>
      <c r="J25" s="18" t="s">
        <v>17</v>
      </c>
      <c r="K25" s="18" t="s">
        <v>18</v>
      </c>
      <c r="L25" s="18" t="s">
        <v>31</v>
      </c>
      <c r="M25" s="18" t="s">
        <v>14</v>
      </c>
      <c r="N25" s="18">
        <v>7000</v>
      </c>
    </row>
    <row r="26" spans="1:14" ht="15.75" customHeight="1" x14ac:dyDescent="0.2">
      <c r="B26" s="18">
        <v>5</v>
      </c>
      <c r="C26" s="18" t="s">
        <v>19</v>
      </c>
      <c r="D26" s="18" t="s">
        <v>18</v>
      </c>
      <c r="E26" s="18" t="s">
        <v>31</v>
      </c>
      <c r="F26" s="18" t="s">
        <v>32</v>
      </c>
      <c r="G26" s="18">
        <v>3000</v>
      </c>
      <c r="I26" s="18">
        <v>5</v>
      </c>
      <c r="J26" s="18" t="s">
        <v>19</v>
      </c>
      <c r="K26" s="18" t="s">
        <v>18</v>
      </c>
      <c r="L26" s="18" t="s">
        <v>31</v>
      </c>
      <c r="M26" s="18" t="s">
        <v>32</v>
      </c>
      <c r="N26" s="18">
        <v>3000</v>
      </c>
    </row>
    <row r="27" spans="1:14" ht="15.75" customHeight="1" x14ac:dyDescent="0.2">
      <c r="B27" s="18">
        <v>6</v>
      </c>
      <c r="C27" s="18" t="s">
        <v>20</v>
      </c>
      <c r="D27" s="18" t="s">
        <v>33</v>
      </c>
      <c r="E27" s="18" t="s">
        <v>16</v>
      </c>
      <c r="F27" s="18" t="s">
        <v>32</v>
      </c>
      <c r="G27" s="18">
        <v>5000</v>
      </c>
      <c r="I27" s="18">
        <v>6</v>
      </c>
      <c r="J27" s="18" t="s">
        <v>20</v>
      </c>
      <c r="K27" s="18" t="s">
        <v>33</v>
      </c>
      <c r="L27" s="18" t="s">
        <v>16</v>
      </c>
      <c r="M27" s="18" t="s">
        <v>32</v>
      </c>
      <c r="N27" s="18">
        <v>5000</v>
      </c>
    </row>
    <row r="28" spans="1:14" ht="15.75" customHeight="1" x14ac:dyDescent="0.2">
      <c r="B28" s="18">
        <v>7</v>
      </c>
      <c r="C28" s="18" t="s">
        <v>21</v>
      </c>
      <c r="D28" s="18" t="s">
        <v>33</v>
      </c>
      <c r="E28" s="18" t="s">
        <v>34</v>
      </c>
      <c r="F28" s="18" t="s">
        <v>32</v>
      </c>
      <c r="G28" s="18">
        <v>4000</v>
      </c>
      <c r="I28" s="18">
        <v>7</v>
      </c>
      <c r="J28" s="18" t="s">
        <v>21</v>
      </c>
      <c r="K28" s="18" t="s">
        <v>33</v>
      </c>
      <c r="L28" s="18" t="s">
        <v>34</v>
      </c>
      <c r="M28" s="18" t="s">
        <v>32</v>
      </c>
      <c r="N28" s="18">
        <v>4000</v>
      </c>
    </row>
    <row r="29" spans="1:14" ht="15.75" customHeight="1" x14ac:dyDescent="0.2">
      <c r="B29" s="18">
        <v>8</v>
      </c>
      <c r="C29" s="18" t="s">
        <v>22</v>
      </c>
      <c r="D29" s="18" t="s">
        <v>75</v>
      </c>
      <c r="E29" s="18" t="s">
        <v>34</v>
      </c>
      <c r="F29" s="18" t="s">
        <v>14</v>
      </c>
      <c r="G29" s="18">
        <v>1000</v>
      </c>
      <c r="I29" s="18">
        <v>8</v>
      </c>
      <c r="J29" s="18" t="s">
        <v>22</v>
      </c>
      <c r="K29" s="18" t="s">
        <v>33</v>
      </c>
      <c r="L29" s="18" t="s">
        <v>34</v>
      </c>
      <c r="M29" s="18" t="s">
        <v>14</v>
      </c>
      <c r="N29" s="18">
        <v>1000</v>
      </c>
    </row>
    <row r="30" spans="1:14" ht="15.75" customHeight="1" x14ac:dyDescent="0.2">
      <c r="B30" s="18">
        <v>9</v>
      </c>
      <c r="C30" s="18" t="s">
        <v>23</v>
      </c>
      <c r="D30" s="18" t="s">
        <v>30</v>
      </c>
      <c r="E30" s="18" t="s">
        <v>35</v>
      </c>
      <c r="F30" s="18" t="s">
        <v>14</v>
      </c>
      <c r="G30" s="18">
        <v>1000</v>
      </c>
      <c r="I30" s="18">
        <v>9</v>
      </c>
      <c r="J30" s="18" t="s">
        <v>23</v>
      </c>
      <c r="K30" s="18" t="s">
        <v>30</v>
      </c>
      <c r="L30" s="18" t="s">
        <v>35</v>
      </c>
      <c r="M30" s="18" t="s">
        <v>14</v>
      </c>
      <c r="N30" s="18">
        <v>1000</v>
      </c>
    </row>
    <row r="31" spans="1:14" ht="15.75" customHeight="1" x14ac:dyDescent="0.2">
      <c r="B31" s="18">
        <v>10</v>
      </c>
      <c r="C31" s="18" t="s">
        <v>24</v>
      </c>
      <c r="D31" s="18" t="s">
        <v>30</v>
      </c>
      <c r="E31" s="18" t="s">
        <v>35</v>
      </c>
      <c r="F31" s="18" t="s">
        <v>32</v>
      </c>
      <c r="G31" s="18">
        <v>5000</v>
      </c>
      <c r="I31" s="18">
        <v>10</v>
      </c>
      <c r="J31" s="18" t="s">
        <v>24</v>
      </c>
      <c r="K31" s="18" t="s">
        <v>30</v>
      </c>
      <c r="L31" s="18" t="s">
        <v>35</v>
      </c>
      <c r="M31" s="18" t="s">
        <v>32</v>
      </c>
      <c r="N31" s="18">
        <v>5000</v>
      </c>
    </row>
    <row r="32" spans="1:14" ht="15.75" customHeight="1" x14ac:dyDescent="0.2">
      <c r="B32" s="18">
        <v>11</v>
      </c>
      <c r="C32" s="18" t="s">
        <v>25</v>
      </c>
      <c r="D32" s="18" t="s">
        <v>33</v>
      </c>
      <c r="E32" s="18" t="s">
        <v>31</v>
      </c>
      <c r="F32" s="18" t="s">
        <v>32</v>
      </c>
      <c r="G32" s="18">
        <v>3000</v>
      </c>
      <c r="I32" s="18">
        <v>11</v>
      </c>
      <c r="J32" s="18" t="s">
        <v>25</v>
      </c>
      <c r="K32" s="18" t="s">
        <v>33</v>
      </c>
      <c r="L32" s="18" t="s">
        <v>31</v>
      </c>
      <c r="M32" s="18" t="s">
        <v>32</v>
      </c>
      <c r="N32" s="18">
        <v>3000</v>
      </c>
    </row>
    <row r="33" spans="1:17" ht="15.75" customHeight="1" x14ac:dyDescent="0.2">
      <c r="B33" s="18">
        <v>12</v>
      </c>
      <c r="C33" s="18" t="s">
        <v>26</v>
      </c>
      <c r="D33" s="18" t="s">
        <v>33</v>
      </c>
      <c r="E33" s="18" t="s">
        <v>31</v>
      </c>
      <c r="F33" s="18" t="s">
        <v>14</v>
      </c>
      <c r="G33" s="18">
        <v>7000</v>
      </c>
      <c r="I33" s="18">
        <v>12</v>
      </c>
      <c r="J33" s="18" t="s">
        <v>26</v>
      </c>
      <c r="K33" s="18" t="s">
        <v>33</v>
      </c>
      <c r="L33" s="18" t="s">
        <v>31</v>
      </c>
      <c r="M33" s="18" t="s">
        <v>14</v>
      </c>
      <c r="N33" s="18">
        <v>7000</v>
      </c>
    </row>
    <row r="34" spans="1:17" ht="15.75" customHeight="1" x14ac:dyDescent="0.2">
      <c r="B34" s="18">
        <v>13</v>
      </c>
      <c r="C34" s="18" t="s">
        <v>27</v>
      </c>
      <c r="D34" s="18" t="s">
        <v>10</v>
      </c>
      <c r="E34" s="18" t="s">
        <v>31</v>
      </c>
      <c r="F34" s="18" t="s">
        <v>14</v>
      </c>
      <c r="G34" s="18">
        <v>500</v>
      </c>
      <c r="I34" s="18">
        <v>13</v>
      </c>
      <c r="J34" s="18" t="s">
        <v>27</v>
      </c>
      <c r="K34" s="18" t="s">
        <v>10</v>
      </c>
      <c r="L34" s="18" t="s">
        <v>31</v>
      </c>
      <c r="M34" s="18" t="s">
        <v>14</v>
      </c>
      <c r="N34" s="18">
        <v>500</v>
      </c>
    </row>
    <row r="35" spans="1:17" ht="15.75" customHeight="1" x14ac:dyDescent="0.2">
      <c r="B35" s="18">
        <v>14</v>
      </c>
      <c r="C35" s="18" t="s">
        <v>28</v>
      </c>
      <c r="D35" s="18" t="s">
        <v>18</v>
      </c>
      <c r="E35" s="18" t="s">
        <v>16</v>
      </c>
      <c r="F35" s="18" t="s">
        <v>32</v>
      </c>
      <c r="G35" s="18">
        <v>5000</v>
      </c>
      <c r="I35" s="18">
        <v>14</v>
      </c>
      <c r="J35" s="18" t="s">
        <v>28</v>
      </c>
      <c r="K35" s="18" t="s">
        <v>18</v>
      </c>
      <c r="L35" s="18" t="s">
        <v>16</v>
      </c>
      <c r="M35" s="18" t="s">
        <v>32</v>
      </c>
      <c r="N35" s="18">
        <v>5000</v>
      </c>
    </row>
    <row r="36" spans="1:17" ht="15.75" customHeight="1" x14ac:dyDescent="0.2">
      <c r="B36" s="18">
        <v>15</v>
      </c>
      <c r="C36" s="18" t="s">
        <v>29</v>
      </c>
      <c r="D36" s="18" t="s">
        <v>10</v>
      </c>
      <c r="E36" s="18" t="s">
        <v>13</v>
      </c>
      <c r="F36" s="18" t="s">
        <v>32</v>
      </c>
      <c r="G36" s="18">
        <v>4000</v>
      </c>
      <c r="I36" s="18">
        <v>15</v>
      </c>
      <c r="J36" s="18" t="s">
        <v>29</v>
      </c>
      <c r="K36" s="18" t="s">
        <v>10</v>
      </c>
      <c r="L36" s="18" t="s">
        <v>13</v>
      </c>
      <c r="M36" s="18" t="s">
        <v>32</v>
      </c>
      <c r="N36" s="18">
        <v>4000</v>
      </c>
    </row>
    <row r="37" spans="1:17" ht="15.75" customHeight="1" x14ac:dyDescent="0.2"/>
    <row r="38" spans="1:17" ht="15.75" customHeight="1" x14ac:dyDescent="0.2"/>
    <row r="39" spans="1:17" ht="15.75" customHeight="1" x14ac:dyDescent="0.25">
      <c r="B39" s="34" t="s">
        <v>56</v>
      </c>
      <c r="C39" s="34"/>
      <c r="D39" s="34"/>
      <c r="E39" s="34"/>
      <c r="F39" s="34"/>
      <c r="G39" s="34"/>
      <c r="H39" s="16"/>
      <c r="I39" s="35" t="s">
        <v>65</v>
      </c>
      <c r="J39" s="36"/>
      <c r="K39" s="36"/>
      <c r="L39" s="36"/>
      <c r="M39" s="36"/>
      <c r="N39" s="36"/>
      <c r="O39" s="36"/>
      <c r="P39" s="36"/>
      <c r="Q39" s="36"/>
    </row>
    <row r="40" spans="1:17" ht="15.75" customHeight="1" x14ac:dyDescent="0.25">
      <c r="B40" s="34"/>
      <c r="C40" s="34"/>
      <c r="D40" s="34"/>
      <c r="E40" s="34"/>
      <c r="F40" s="34"/>
      <c r="G40" s="34"/>
      <c r="H40" s="16"/>
      <c r="I40" s="36"/>
      <c r="J40" s="36"/>
      <c r="K40" s="36"/>
      <c r="L40" s="36"/>
      <c r="M40" s="36"/>
      <c r="N40" s="36"/>
      <c r="O40" s="36"/>
      <c r="P40" s="36"/>
      <c r="Q40" s="36"/>
    </row>
    <row r="41" spans="1:17" ht="15.75" customHeight="1" x14ac:dyDescent="0.25">
      <c r="B41" s="34"/>
      <c r="C41" s="34"/>
      <c r="D41" s="34"/>
      <c r="E41" s="34"/>
      <c r="F41" s="34"/>
      <c r="G41" s="34"/>
      <c r="H41" s="16"/>
      <c r="I41" s="36"/>
      <c r="J41" s="36"/>
      <c r="K41" s="36"/>
      <c r="L41" s="36"/>
      <c r="M41" s="36"/>
      <c r="N41" s="36"/>
      <c r="O41" s="36"/>
      <c r="P41" s="36"/>
      <c r="Q41" s="36"/>
    </row>
    <row r="42" spans="1:17" ht="15.75" customHeight="1" x14ac:dyDescent="0.25">
      <c r="B42" s="16"/>
      <c r="C42" s="16"/>
      <c r="D42" s="16"/>
      <c r="E42" s="16"/>
      <c r="F42" s="16"/>
      <c r="G42" s="16"/>
    </row>
    <row r="43" spans="1:17" ht="15.75" customHeight="1" x14ac:dyDescent="0.2">
      <c r="B43" s="40" t="s">
        <v>64</v>
      </c>
      <c r="C43" s="40"/>
      <c r="D43" s="40"/>
      <c r="E43" s="40"/>
      <c r="F43" s="40"/>
      <c r="G43" s="40"/>
      <c r="H43" s="40"/>
      <c r="I43" s="40"/>
      <c r="J43" s="40"/>
    </row>
    <row r="44" spans="1:17" ht="15.75" customHeight="1" x14ac:dyDescent="0.2">
      <c r="B44" s="40"/>
      <c r="C44" s="40"/>
      <c r="D44" s="40"/>
      <c r="E44" s="40"/>
      <c r="F44" s="40"/>
      <c r="G44" s="40"/>
      <c r="H44" s="40"/>
      <c r="I44" s="40"/>
      <c r="J44" s="40"/>
    </row>
    <row r="45" spans="1:17" ht="15.75" customHeight="1" x14ac:dyDescent="0.2">
      <c r="B45" s="40"/>
      <c r="C45" s="40"/>
      <c r="D45" s="40"/>
      <c r="E45" s="40"/>
      <c r="F45" s="40"/>
      <c r="G45" s="40"/>
      <c r="H45" s="40"/>
      <c r="I45" s="40"/>
      <c r="J45" s="40"/>
    </row>
    <row r="46" spans="1:17" x14ac:dyDescent="0.2">
      <c r="B46" s="40"/>
      <c r="C46" s="40"/>
      <c r="D46" s="40"/>
      <c r="E46" s="40"/>
      <c r="F46" s="40"/>
      <c r="G46" s="40"/>
      <c r="H46" s="40"/>
      <c r="I46" s="40"/>
      <c r="J46" s="40"/>
    </row>
    <row r="47" spans="1:17" ht="18" x14ac:dyDescent="0.2">
      <c r="A47" s="21"/>
      <c r="B47" s="40"/>
      <c r="C47" s="40"/>
      <c r="D47" s="40"/>
      <c r="E47" s="40"/>
      <c r="F47" s="40"/>
      <c r="G47" s="40"/>
      <c r="H47" s="40"/>
      <c r="I47" s="40"/>
      <c r="J47" s="40"/>
    </row>
    <row r="50" spans="2:10" ht="12.75" customHeight="1" x14ac:dyDescent="0.2">
      <c r="B50" s="36" t="s">
        <v>63</v>
      </c>
      <c r="C50" s="36"/>
      <c r="D50" s="36"/>
      <c r="E50" s="36"/>
      <c r="F50" s="36"/>
      <c r="G50" s="36"/>
      <c r="H50" s="36"/>
      <c r="I50" s="36"/>
      <c r="J50" s="36"/>
    </row>
    <row r="51" spans="2:10" x14ac:dyDescent="0.2">
      <c r="B51" s="36"/>
      <c r="C51" s="36"/>
      <c r="D51" s="36"/>
      <c r="E51" s="36"/>
      <c r="F51" s="36"/>
      <c r="G51" s="36"/>
      <c r="H51" s="36"/>
      <c r="I51" s="36"/>
      <c r="J51" s="36"/>
    </row>
    <row r="52" spans="2:10" x14ac:dyDescent="0.2">
      <c r="B52" s="36"/>
      <c r="C52" s="36"/>
      <c r="D52" s="36"/>
      <c r="E52" s="36"/>
      <c r="F52" s="36"/>
      <c r="G52" s="36"/>
      <c r="H52" s="36"/>
      <c r="I52" s="36"/>
      <c r="J52" s="36"/>
    </row>
    <row r="53" spans="2:10" ht="13.5" thickBot="1" x14ac:dyDescent="0.25"/>
    <row r="54" spans="2:10" ht="13.5" thickBot="1" x14ac:dyDescent="0.25">
      <c r="F54">
        <v>1</v>
      </c>
      <c r="G54" s="26">
        <f>PPMT(10/12,F54,4,-10000)</f>
        <v>809.29186961408743</v>
      </c>
    </row>
    <row r="55" spans="2:10" ht="13.5" thickBot="1" x14ac:dyDescent="0.25">
      <c r="F55">
        <v>2</v>
      </c>
      <c r="G55" s="26">
        <f t="shared" ref="G55:G57" si="2">PPMT(10/12,F55,4,-10000)</f>
        <v>1483.7017609591603</v>
      </c>
    </row>
    <row r="56" spans="2:10" ht="13.5" thickBot="1" x14ac:dyDescent="0.25">
      <c r="F56">
        <v>3</v>
      </c>
      <c r="G56" s="26">
        <f t="shared" si="2"/>
        <v>2720.1198950917942</v>
      </c>
    </row>
    <row r="57" spans="2:10" ht="13.5" thickBot="1" x14ac:dyDescent="0.25">
      <c r="F57">
        <v>4</v>
      </c>
      <c r="G57" s="26">
        <f t="shared" si="2"/>
        <v>4986.8864743349559</v>
      </c>
    </row>
    <row r="59" spans="2:10" x14ac:dyDescent="0.2">
      <c r="B59" s="35" t="s">
        <v>62</v>
      </c>
      <c r="C59" s="35"/>
      <c r="D59" s="35"/>
      <c r="E59" s="35"/>
      <c r="F59" s="35"/>
      <c r="G59" s="35"/>
      <c r="H59" s="35"/>
      <c r="I59" s="35"/>
      <c r="J59" s="35"/>
    </row>
    <row r="60" spans="2:10" x14ac:dyDescent="0.2">
      <c r="B60" s="35"/>
      <c r="C60" s="35"/>
      <c r="D60" s="35"/>
      <c r="E60" s="35"/>
      <c r="F60" s="35"/>
      <c r="G60" s="35"/>
      <c r="H60" s="35"/>
      <c r="I60" s="35"/>
      <c r="J60" s="35"/>
    </row>
    <row r="61" spans="2:10" x14ac:dyDescent="0.2">
      <c r="B61" s="35"/>
      <c r="C61" s="35"/>
      <c r="D61" s="35"/>
      <c r="E61" s="35"/>
      <c r="F61" s="35"/>
      <c r="G61" s="35"/>
      <c r="H61" s="35"/>
      <c r="I61" s="35"/>
      <c r="J61" s="35"/>
    </row>
    <row r="62" spans="2:10" ht="13.5" thickBot="1" x14ac:dyDescent="0.25"/>
    <row r="63" spans="2:10" ht="13.5" thickBot="1" x14ac:dyDescent="0.25">
      <c r="F63">
        <v>1</v>
      </c>
      <c r="G63" s="27">
        <f>IPMT(10/12,F63,4,-10000)</f>
        <v>8333.3333333333339</v>
      </c>
    </row>
    <row r="64" spans="2:10" ht="15.75" customHeight="1" thickBot="1" x14ac:dyDescent="0.25">
      <c r="F64">
        <v>2</v>
      </c>
      <c r="G64" s="27">
        <f t="shared" ref="G64:G66" si="3">IPMT(10/12,F64,4,-10000)</f>
        <v>7658.9234419882605</v>
      </c>
    </row>
    <row r="65" spans="1:18" ht="13.5" thickBot="1" x14ac:dyDescent="0.25">
      <c r="F65">
        <v>3</v>
      </c>
      <c r="G65" s="27">
        <f t="shared" si="3"/>
        <v>6422.5053078556266</v>
      </c>
    </row>
    <row r="66" spans="1:18" ht="15.75" customHeight="1" x14ac:dyDescent="0.25">
      <c r="A66" s="16"/>
      <c r="B66" s="16"/>
      <c r="C66" s="16"/>
      <c r="F66">
        <v>4</v>
      </c>
      <c r="G66" s="27">
        <f t="shared" si="3"/>
        <v>4155.738728612464</v>
      </c>
    </row>
    <row r="67" spans="1:18" ht="18" x14ac:dyDescent="0.25">
      <c r="A67" s="7"/>
      <c r="B67" s="7"/>
      <c r="C67" s="7"/>
    </row>
    <row r="68" spans="1:18" ht="12.75" customHeight="1" x14ac:dyDescent="0.2">
      <c r="B68" s="39" t="s">
        <v>59</v>
      </c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22"/>
    </row>
    <row r="69" spans="1:18" ht="12.75" customHeight="1" x14ac:dyDescent="0.2"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22"/>
    </row>
    <row r="70" spans="1:18" ht="12.75" customHeight="1" x14ac:dyDescent="0.2"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22"/>
    </row>
    <row r="71" spans="1:18" x14ac:dyDescent="0.2"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</row>
    <row r="72" spans="1:18" x14ac:dyDescent="0.2">
      <c r="G72"/>
    </row>
    <row r="73" spans="1:18" x14ac:dyDescent="0.2">
      <c r="G73"/>
      <c r="I73" s="38" t="s">
        <v>57</v>
      </c>
      <c r="J73" s="38"/>
      <c r="K73" s="38"/>
      <c r="L73" s="38"/>
      <c r="M73" s="38"/>
      <c r="N73" s="38"/>
      <c r="O73" s="38"/>
      <c r="P73" s="38"/>
      <c r="R73" s="23"/>
    </row>
    <row r="74" spans="1:18" x14ac:dyDescent="0.2">
      <c r="G74"/>
      <c r="I74" s="38"/>
      <c r="J74" s="38"/>
      <c r="K74" s="38"/>
      <c r="L74" s="38"/>
      <c r="M74" s="38"/>
      <c r="N74" s="38"/>
      <c r="O74" s="38"/>
      <c r="P74" s="38"/>
    </row>
    <row r="75" spans="1:18" x14ac:dyDescent="0.2">
      <c r="G75"/>
      <c r="I75" s="38"/>
      <c r="J75" s="38"/>
      <c r="K75" s="38"/>
      <c r="L75" s="38"/>
      <c r="M75" s="38"/>
      <c r="N75" s="38"/>
      <c r="O75" s="38"/>
      <c r="P75" s="38"/>
    </row>
    <row r="76" spans="1:18" x14ac:dyDescent="0.2">
      <c r="G76"/>
      <c r="I76" s="38"/>
      <c r="J76" s="38"/>
      <c r="K76" s="38"/>
      <c r="L76" s="38"/>
      <c r="M76" s="38"/>
      <c r="N76" s="38"/>
      <c r="O76" s="38"/>
      <c r="P76" s="38"/>
    </row>
    <row r="77" spans="1:18" x14ac:dyDescent="0.2">
      <c r="G77"/>
    </row>
    <row r="78" spans="1:18" x14ac:dyDescent="0.2">
      <c r="G78"/>
    </row>
    <row r="79" spans="1:18" x14ac:dyDescent="0.2">
      <c r="G79"/>
      <c r="I79" s="38" t="s">
        <v>60</v>
      </c>
      <c r="J79" s="38"/>
      <c r="K79" s="38"/>
      <c r="L79" s="38"/>
      <c r="M79" s="38"/>
      <c r="N79" s="38"/>
      <c r="O79" s="38"/>
      <c r="P79" s="38"/>
    </row>
    <row r="80" spans="1:18" ht="15.75" customHeight="1" x14ac:dyDescent="0.2">
      <c r="G80"/>
      <c r="I80" s="38"/>
      <c r="J80" s="38"/>
      <c r="K80" s="38"/>
      <c r="L80" s="38"/>
      <c r="M80" s="38"/>
      <c r="N80" s="38"/>
      <c r="O80" s="38"/>
      <c r="P80" s="38"/>
    </row>
    <row r="81" spans="7:16" ht="15.75" customHeight="1" x14ac:dyDescent="0.2">
      <c r="G81"/>
      <c r="I81" s="38"/>
      <c r="J81" s="38"/>
      <c r="K81" s="38"/>
      <c r="L81" s="38"/>
      <c r="M81" s="38"/>
      <c r="N81" s="38"/>
      <c r="O81" s="38"/>
      <c r="P81" s="38"/>
    </row>
    <row r="82" spans="7:16" ht="15.75" customHeight="1" x14ac:dyDescent="0.2">
      <c r="G82"/>
    </row>
    <row r="83" spans="7:16" x14ac:dyDescent="0.2">
      <c r="G83"/>
    </row>
    <row r="84" spans="7:16" ht="15.75" customHeight="1" x14ac:dyDescent="0.2">
      <c r="G84"/>
      <c r="I84" s="38" t="s">
        <v>58</v>
      </c>
      <c r="J84" s="38"/>
      <c r="K84" s="38"/>
      <c r="L84" s="38"/>
      <c r="M84" s="38"/>
      <c r="N84" s="38"/>
      <c r="O84" s="38"/>
      <c r="P84" s="38"/>
    </row>
    <row r="85" spans="7:16" x14ac:dyDescent="0.2">
      <c r="G85"/>
      <c r="I85" s="38"/>
      <c r="J85" s="38"/>
      <c r="K85" s="38"/>
      <c r="L85" s="38"/>
      <c r="M85" s="38"/>
      <c r="N85" s="38"/>
      <c r="O85" s="38"/>
      <c r="P85" s="38"/>
    </row>
    <row r="86" spans="7:16" x14ac:dyDescent="0.2">
      <c r="G86"/>
      <c r="I86" s="38"/>
      <c r="J86" s="38"/>
      <c r="K86" s="38"/>
      <c r="L86" s="38"/>
      <c r="M86" s="38"/>
      <c r="N86" s="38"/>
      <c r="O86" s="38"/>
      <c r="P86" s="38"/>
    </row>
    <row r="87" spans="7:16" x14ac:dyDescent="0.2">
      <c r="G87"/>
    </row>
    <row r="88" spans="7:16" x14ac:dyDescent="0.2">
      <c r="G88"/>
    </row>
    <row r="89" spans="7:16" x14ac:dyDescent="0.2">
      <c r="G89"/>
      <c r="I89" s="38" t="s">
        <v>61</v>
      </c>
      <c r="J89" s="38"/>
      <c r="K89" s="38"/>
      <c r="L89" s="38"/>
      <c r="M89" s="38"/>
      <c r="N89" s="38"/>
      <c r="O89" s="38"/>
      <c r="P89" s="38"/>
    </row>
    <row r="90" spans="7:16" x14ac:dyDescent="0.2">
      <c r="G90"/>
      <c r="I90" s="38"/>
      <c r="J90" s="38"/>
      <c r="K90" s="38"/>
      <c r="L90" s="38"/>
      <c r="M90" s="38"/>
      <c r="N90" s="38"/>
      <c r="O90" s="38"/>
      <c r="P90" s="38"/>
    </row>
    <row r="91" spans="7:16" x14ac:dyDescent="0.2">
      <c r="G91"/>
      <c r="I91" s="38"/>
      <c r="J91" s="38"/>
      <c r="K91" s="38"/>
      <c r="L91" s="38"/>
      <c r="M91" s="38"/>
      <c r="N91" s="38"/>
      <c r="O91" s="38"/>
      <c r="P91" s="38"/>
    </row>
    <row r="92" spans="7:16" ht="12.75" customHeight="1" x14ac:dyDescent="0.2">
      <c r="G92"/>
    </row>
    <row r="93" spans="7:16" ht="12.75" customHeight="1" x14ac:dyDescent="0.2"/>
    <row r="94" spans="7:16" ht="12.75" customHeight="1" x14ac:dyDescent="0.2"/>
    <row r="96" spans="7:16" x14ac:dyDescent="0.2">
      <c r="G96"/>
    </row>
    <row r="97" spans="7:7" x14ac:dyDescent="0.2">
      <c r="G97"/>
    </row>
    <row r="98" spans="7:7" x14ac:dyDescent="0.2">
      <c r="G98"/>
    </row>
    <row r="99" spans="7:7" x14ac:dyDescent="0.2">
      <c r="G99"/>
    </row>
    <row r="103" spans="7:7" x14ac:dyDescent="0.2">
      <c r="G103"/>
    </row>
    <row r="104" spans="7:7" x14ac:dyDescent="0.2">
      <c r="G104"/>
    </row>
    <row r="105" spans="7:7" x14ac:dyDescent="0.2">
      <c r="G105"/>
    </row>
    <row r="106" spans="7:7" x14ac:dyDescent="0.2">
      <c r="G106"/>
    </row>
    <row r="107" spans="7:7" x14ac:dyDescent="0.2">
      <c r="G107"/>
    </row>
    <row r="108" spans="7:7" x14ac:dyDescent="0.2">
      <c r="G108"/>
    </row>
    <row r="109" spans="7:7" x14ac:dyDescent="0.2">
      <c r="G109"/>
    </row>
    <row r="110" spans="7:7" x14ac:dyDescent="0.2">
      <c r="G110"/>
    </row>
    <row r="111" spans="7:7" x14ac:dyDescent="0.2">
      <c r="G111"/>
    </row>
    <row r="112" spans="7:7" x14ac:dyDescent="0.2">
      <c r="G112"/>
    </row>
    <row r="113" spans="7:7" x14ac:dyDescent="0.2">
      <c r="G113"/>
    </row>
    <row r="114" spans="7:7" x14ac:dyDescent="0.2">
      <c r="G114"/>
    </row>
    <row r="115" spans="7:7" x14ac:dyDescent="0.2">
      <c r="G115"/>
    </row>
    <row r="116" spans="7:7" x14ac:dyDescent="0.2">
      <c r="G116"/>
    </row>
    <row r="117" spans="7:7" x14ac:dyDescent="0.2">
      <c r="G117"/>
    </row>
    <row r="118" spans="7:7" x14ac:dyDescent="0.2">
      <c r="G118"/>
    </row>
    <row r="119" spans="7:7" x14ac:dyDescent="0.2">
      <c r="G119"/>
    </row>
    <row r="120" spans="7:7" x14ac:dyDescent="0.2">
      <c r="G120"/>
    </row>
    <row r="121" spans="7:7" x14ac:dyDescent="0.2">
      <c r="G121"/>
    </row>
    <row r="122" spans="7:7" x14ac:dyDescent="0.2">
      <c r="G122"/>
    </row>
    <row r="123" spans="7:7" x14ac:dyDescent="0.2">
      <c r="G123"/>
    </row>
    <row r="124" spans="7:7" x14ac:dyDescent="0.2">
      <c r="G124"/>
    </row>
    <row r="125" spans="7:7" x14ac:dyDescent="0.2">
      <c r="G125"/>
    </row>
    <row r="126" spans="7:7" x14ac:dyDescent="0.2">
      <c r="G126"/>
    </row>
    <row r="127" spans="7:7" x14ac:dyDescent="0.2">
      <c r="G127"/>
    </row>
    <row r="128" spans="7:7" x14ac:dyDescent="0.2">
      <c r="G128"/>
    </row>
    <row r="129" spans="7:7" x14ac:dyDescent="0.2">
      <c r="G129"/>
    </row>
    <row r="130" spans="7:7" x14ac:dyDescent="0.2">
      <c r="G130"/>
    </row>
    <row r="131" spans="7:7" x14ac:dyDescent="0.2">
      <c r="G131"/>
    </row>
    <row r="132" spans="7:7" x14ac:dyDescent="0.2">
      <c r="G132"/>
    </row>
    <row r="133" spans="7:7" x14ac:dyDescent="0.2">
      <c r="G133"/>
    </row>
    <row r="134" spans="7:7" x14ac:dyDescent="0.2">
      <c r="G134"/>
    </row>
    <row r="135" spans="7:7" x14ac:dyDescent="0.2">
      <c r="G135"/>
    </row>
    <row r="136" spans="7:7" x14ac:dyDescent="0.2">
      <c r="G136"/>
    </row>
    <row r="137" spans="7:7" x14ac:dyDescent="0.2">
      <c r="G137"/>
    </row>
    <row r="138" spans="7:7" x14ac:dyDescent="0.2">
      <c r="G138"/>
    </row>
    <row r="139" spans="7:7" x14ac:dyDescent="0.2">
      <c r="G139"/>
    </row>
    <row r="140" spans="7:7" x14ac:dyDescent="0.2">
      <c r="G140"/>
    </row>
    <row r="141" spans="7:7" x14ac:dyDescent="0.2">
      <c r="G141"/>
    </row>
    <row r="142" spans="7:7" x14ac:dyDescent="0.2">
      <c r="G142"/>
    </row>
    <row r="143" spans="7:7" x14ac:dyDescent="0.2">
      <c r="G143"/>
    </row>
    <row r="144" spans="7:7" x14ac:dyDescent="0.2">
      <c r="G144"/>
    </row>
    <row r="145" spans="7:7" x14ac:dyDescent="0.2">
      <c r="G145"/>
    </row>
    <row r="146" spans="7:7" x14ac:dyDescent="0.2">
      <c r="G146"/>
    </row>
    <row r="147" spans="7:7" x14ac:dyDescent="0.2">
      <c r="G147"/>
    </row>
    <row r="148" spans="7:7" x14ac:dyDescent="0.2">
      <c r="G148"/>
    </row>
    <row r="149" spans="7:7" x14ac:dyDescent="0.2">
      <c r="G149"/>
    </row>
    <row r="150" spans="7:7" x14ac:dyDescent="0.2">
      <c r="G150"/>
    </row>
    <row r="151" spans="7:7" x14ac:dyDescent="0.2">
      <c r="G151"/>
    </row>
    <row r="152" spans="7:7" x14ac:dyDescent="0.2">
      <c r="G152"/>
    </row>
    <row r="153" spans="7:7" x14ac:dyDescent="0.2">
      <c r="G153"/>
    </row>
    <row r="154" spans="7:7" x14ac:dyDescent="0.2">
      <c r="G154"/>
    </row>
    <row r="155" spans="7:7" x14ac:dyDescent="0.2">
      <c r="G155"/>
    </row>
    <row r="156" spans="7:7" x14ac:dyDescent="0.2">
      <c r="G156"/>
    </row>
    <row r="157" spans="7:7" x14ac:dyDescent="0.2">
      <c r="G157"/>
    </row>
    <row r="158" spans="7:7" x14ac:dyDescent="0.2">
      <c r="G158"/>
    </row>
    <row r="159" spans="7:7" x14ac:dyDescent="0.2">
      <c r="G159"/>
    </row>
    <row r="160" spans="7:7" x14ac:dyDescent="0.2">
      <c r="G160"/>
    </row>
    <row r="161" spans="7:7" x14ac:dyDescent="0.2">
      <c r="G161"/>
    </row>
    <row r="162" spans="7:7" x14ac:dyDescent="0.2">
      <c r="G162"/>
    </row>
    <row r="163" spans="7:7" x14ac:dyDescent="0.2">
      <c r="G163"/>
    </row>
    <row r="164" spans="7:7" x14ac:dyDescent="0.2">
      <c r="G164"/>
    </row>
    <row r="165" spans="7:7" x14ac:dyDescent="0.2">
      <c r="G165"/>
    </row>
    <row r="166" spans="7:7" x14ac:dyDescent="0.2">
      <c r="G166"/>
    </row>
    <row r="167" spans="7:7" x14ac:dyDescent="0.2">
      <c r="G167"/>
    </row>
    <row r="168" spans="7:7" x14ac:dyDescent="0.2">
      <c r="G168"/>
    </row>
    <row r="169" spans="7:7" x14ac:dyDescent="0.2">
      <c r="G169"/>
    </row>
    <row r="170" spans="7:7" x14ac:dyDescent="0.2">
      <c r="G170"/>
    </row>
    <row r="171" spans="7:7" x14ac:dyDescent="0.2">
      <c r="G171"/>
    </row>
    <row r="172" spans="7:7" x14ac:dyDescent="0.2">
      <c r="G172"/>
    </row>
    <row r="173" spans="7:7" x14ac:dyDescent="0.2">
      <c r="G173"/>
    </row>
    <row r="174" spans="7:7" x14ac:dyDescent="0.2">
      <c r="G174"/>
    </row>
    <row r="175" spans="7:7" x14ac:dyDescent="0.2">
      <c r="G175"/>
    </row>
    <row r="176" spans="7:7" x14ac:dyDescent="0.2">
      <c r="G176"/>
    </row>
    <row r="177" spans="7:7" x14ac:dyDescent="0.2">
      <c r="G177"/>
    </row>
    <row r="178" spans="7:7" x14ac:dyDescent="0.2">
      <c r="G178"/>
    </row>
    <row r="179" spans="7:7" x14ac:dyDescent="0.2">
      <c r="G179"/>
    </row>
    <row r="180" spans="7:7" x14ac:dyDescent="0.2">
      <c r="G180"/>
    </row>
    <row r="181" spans="7:7" x14ac:dyDescent="0.2">
      <c r="G181"/>
    </row>
    <row r="182" spans="7:7" x14ac:dyDescent="0.2">
      <c r="G182"/>
    </row>
    <row r="183" spans="7:7" x14ac:dyDescent="0.2">
      <c r="G183"/>
    </row>
    <row r="184" spans="7:7" x14ac:dyDescent="0.2">
      <c r="G184"/>
    </row>
    <row r="185" spans="7:7" x14ac:dyDescent="0.2">
      <c r="G185"/>
    </row>
    <row r="186" spans="7:7" x14ac:dyDescent="0.2">
      <c r="G186"/>
    </row>
    <row r="187" spans="7:7" x14ac:dyDescent="0.2">
      <c r="G187"/>
    </row>
    <row r="188" spans="7:7" x14ac:dyDescent="0.2">
      <c r="G188"/>
    </row>
    <row r="189" spans="7:7" x14ac:dyDescent="0.2">
      <c r="G189"/>
    </row>
    <row r="190" spans="7:7" x14ac:dyDescent="0.2">
      <c r="G190"/>
    </row>
    <row r="191" spans="7:7" x14ac:dyDescent="0.2">
      <c r="G191"/>
    </row>
    <row r="192" spans="7:7" x14ac:dyDescent="0.2">
      <c r="G192"/>
    </row>
    <row r="193" spans="7:7" x14ac:dyDescent="0.2">
      <c r="G193"/>
    </row>
    <row r="194" spans="7:7" x14ac:dyDescent="0.2">
      <c r="G194"/>
    </row>
    <row r="195" spans="7:7" x14ac:dyDescent="0.2">
      <c r="G195"/>
    </row>
    <row r="196" spans="7:7" x14ac:dyDescent="0.2">
      <c r="G196"/>
    </row>
    <row r="197" spans="7:7" x14ac:dyDescent="0.2">
      <c r="G197"/>
    </row>
    <row r="198" spans="7:7" x14ac:dyDescent="0.2">
      <c r="G198"/>
    </row>
    <row r="199" spans="7:7" x14ac:dyDescent="0.2">
      <c r="G199"/>
    </row>
    <row r="200" spans="7:7" x14ac:dyDescent="0.2">
      <c r="G200"/>
    </row>
    <row r="201" spans="7:7" x14ac:dyDescent="0.2">
      <c r="G201"/>
    </row>
    <row r="202" spans="7:7" x14ac:dyDescent="0.2">
      <c r="G202"/>
    </row>
    <row r="203" spans="7:7" x14ac:dyDescent="0.2">
      <c r="G203"/>
    </row>
    <row r="204" spans="7:7" x14ac:dyDescent="0.2">
      <c r="G204"/>
    </row>
    <row r="205" spans="7:7" x14ac:dyDescent="0.2">
      <c r="G205"/>
    </row>
    <row r="206" spans="7:7" x14ac:dyDescent="0.2">
      <c r="G206"/>
    </row>
    <row r="207" spans="7:7" x14ac:dyDescent="0.2">
      <c r="G207"/>
    </row>
    <row r="208" spans="7:7" x14ac:dyDescent="0.2">
      <c r="G208"/>
    </row>
    <row r="209" spans="7:7" x14ac:dyDescent="0.2">
      <c r="G209"/>
    </row>
    <row r="210" spans="7:7" x14ac:dyDescent="0.2">
      <c r="G210"/>
    </row>
    <row r="211" spans="7:7" x14ac:dyDescent="0.2">
      <c r="G211"/>
    </row>
    <row r="212" spans="7:7" x14ac:dyDescent="0.2">
      <c r="G212"/>
    </row>
    <row r="213" spans="7:7" x14ac:dyDescent="0.2">
      <c r="G213"/>
    </row>
    <row r="214" spans="7:7" x14ac:dyDescent="0.2">
      <c r="G214"/>
    </row>
    <row r="215" spans="7:7" x14ac:dyDescent="0.2">
      <c r="G215"/>
    </row>
    <row r="216" spans="7:7" x14ac:dyDescent="0.2">
      <c r="G216"/>
    </row>
    <row r="217" spans="7:7" x14ac:dyDescent="0.2">
      <c r="G217"/>
    </row>
    <row r="218" spans="7:7" x14ac:dyDescent="0.2">
      <c r="G218"/>
    </row>
    <row r="219" spans="7:7" x14ac:dyDescent="0.2">
      <c r="G219"/>
    </row>
    <row r="220" spans="7:7" x14ac:dyDescent="0.2">
      <c r="G220"/>
    </row>
    <row r="221" spans="7:7" x14ac:dyDescent="0.2">
      <c r="G221"/>
    </row>
    <row r="222" spans="7:7" x14ac:dyDescent="0.2">
      <c r="G222"/>
    </row>
    <row r="223" spans="7:7" x14ac:dyDescent="0.2">
      <c r="G223"/>
    </row>
    <row r="224" spans="7:7" x14ac:dyDescent="0.2">
      <c r="G224"/>
    </row>
    <row r="225" spans="7:7" x14ac:dyDescent="0.2">
      <c r="G225"/>
    </row>
    <row r="226" spans="7:7" x14ac:dyDescent="0.2">
      <c r="G226"/>
    </row>
    <row r="227" spans="7:7" x14ac:dyDescent="0.2">
      <c r="G227"/>
    </row>
    <row r="228" spans="7:7" x14ac:dyDescent="0.2">
      <c r="G228"/>
    </row>
    <row r="229" spans="7:7" x14ac:dyDescent="0.2">
      <c r="G229"/>
    </row>
    <row r="230" spans="7:7" x14ac:dyDescent="0.2">
      <c r="G230"/>
    </row>
    <row r="231" spans="7:7" x14ac:dyDescent="0.2">
      <c r="G231"/>
    </row>
    <row r="232" spans="7:7" x14ac:dyDescent="0.2">
      <c r="G232"/>
    </row>
    <row r="233" spans="7:7" x14ac:dyDescent="0.2">
      <c r="G233"/>
    </row>
    <row r="234" spans="7:7" x14ac:dyDescent="0.2">
      <c r="G234"/>
    </row>
    <row r="235" spans="7:7" x14ac:dyDescent="0.2">
      <c r="G235"/>
    </row>
    <row r="236" spans="7:7" x14ac:dyDescent="0.2">
      <c r="G236"/>
    </row>
    <row r="237" spans="7:7" x14ac:dyDescent="0.2">
      <c r="G237"/>
    </row>
    <row r="238" spans="7:7" x14ac:dyDescent="0.2">
      <c r="G238"/>
    </row>
    <row r="239" spans="7:7" x14ac:dyDescent="0.2">
      <c r="G239"/>
    </row>
    <row r="240" spans="7:7" x14ac:dyDescent="0.2">
      <c r="G240"/>
    </row>
    <row r="241" spans="7:7" x14ac:dyDescent="0.2">
      <c r="G241"/>
    </row>
    <row r="242" spans="7:7" x14ac:dyDescent="0.2">
      <c r="G242"/>
    </row>
    <row r="243" spans="7:7" x14ac:dyDescent="0.2">
      <c r="G243"/>
    </row>
    <row r="244" spans="7:7" x14ac:dyDescent="0.2">
      <c r="G244"/>
    </row>
    <row r="245" spans="7:7" x14ac:dyDescent="0.2">
      <c r="G245"/>
    </row>
    <row r="246" spans="7:7" x14ac:dyDescent="0.2">
      <c r="G246"/>
    </row>
    <row r="247" spans="7:7" x14ac:dyDescent="0.2">
      <c r="G247"/>
    </row>
    <row r="248" spans="7:7" x14ac:dyDescent="0.2">
      <c r="G248"/>
    </row>
    <row r="249" spans="7:7" x14ac:dyDescent="0.2">
      <c r="G249"/>
    </row>
    <row r="250" spans="7:7" x14ac:dyDescent="0.2">
      <c r="G250"/>
    </row>
    <row r="251" spans="7:7" x14ac:dyDescent="0.2">
      <c r="G251"/>
    </row>
    <row r="252" spans="7:7" x14ac:dyDescent="0.2">
      <c r="G252"/>
    </row>
    <row r="253" spans="7:7" x14ac:dyDescent="0.2">
      <c r="G253"/>
    </row>
    <row r="254" spans="7:7" x14ac:dyDescent="0.2">
      <c r="G254"/>
    </row>
    <row r="255" spans="7:7" x14ac:dyDescent="0.2">
      <c r="G255"/>
    </row>
    <row r="256" spans="7:7" x14ac:dyDescent="0.2">
      <c r="G256"/>
    </row>
    <row r="257" spans="7:7" x14ac:dyDescent="0.2">
      <c r="G257"/>
    </row>
    <row r="258" spans="7:7" x14ac:dyDescent="0.2">
      <c r="G258"/>
    </row>
    <row r="259" spans="7:7" x14ac:dyDescent="0.2">
      <c r="G259"/>
    </row>
    <row r="260" spans="7:7" x14ac:dyDescent="0.2">
      <c r="G260"/>
    </row>
    <row r="261" spans="7:7" x14ac:dyDescent="0.2">
      <c r="G261"/>
    </row>
    <row r="262" spans="7:7" x14ac:dyDescent="0.2">
      <c r="G262"/>
    </row>
    <row r="263" spans="7:7" x14ac:dyDescent="0.2">
      <c r="G263"/>
    </row>
    <row r="264" spans="7:7" x14ac:dyDescent="0.2">
      <c r="G264"/>
    </row>
    <row r="265" spans="7:7" x14ac:dyDescent="0.2">
      <c r="G265"/>
    </row>
    <row r="266" spans="7:7" x14ac:dyDescent="0.2">
      <c r="G266"/>
    </row>
    <row r="267" spans="7:7" x14ac:dyDescent="0.2">
      <c r="G267"/>
    </row>
    <row r="268" spans="7:7" x14ac:dyDescent="0.2">
      <c r="G268"/>
    </row>
    <row r="269" spans="7:7" x14ac:dyDescent="0.2">
      <c r="G269"/>
    </row>
    <row r="270" spans="7:7" x14ac:dyDescent="0.2">
      <c r="G270"/>
    </row>
    <row r="271" spans="7:7" x14ac:dyDescent="0.2">
      <c r="G271"/>
    </row>
    <row r="272" spans="7:7" x14ac:dyDescent="0.2">
      <c r="G272"/>
    </row>
    <row r="273" spans="7:7" x14ac:dyDescent="0.2">
      <c r="G273"/>
    </row>
    <row r="274" spans="7:7" x14ac:dyDescent="0.2">
      <c r="G274"/>
    </row>
    <row r="275" spans="7:7" x14ac:dyDescent="0.2">
      <c r="G275"/>
    </row>
    <row r="276" spans="7:7" x14ac:dyDescent="0.2">
      <c r="G276"/>
    </row>
    <row r="277" spans="7:7" x14ac:dyDescent="0.2">
      <c r="G277"/>
    </row>
    <row r="278" spans="7:7" x14ac:dyDescent="0.2">
      <c r="G278"/>
    </row>
    <row r="279" spans="7:7" x14ac:dyDescent="0.2">
      <c r="G279"/>
    </row>
    <row r="280" spans="7:7" x14ac:dyDescent="0.2">
      <c r="G280"/>
    </row>
    <row r="281" spans="7:7" x14ac:dyDescent="0.2">
      <c r="G281"/>
    </row>
    <row r="282" spans="7:7" x14ac:dyDescent="0.2">
      <c r="G282"/>
    </row>
    <row r="283" spans="7:7" x14ac:dyDescent="0.2">
      <c r="G283"/>
    </row>
    <row r="284" spans="7:7" x14ac:dyDescent="0.2">
      <c r="G284"/>
    </row>
    <row r="285" spans="7:7" x14ac:dyDescent="0.2">
      <c r="G285"/>
    </row>
    <row r="286" spans="7:7" x14ac:dyDescent="0.2">
      <c r="G286"/>
    </row>
    <row r="287" spans="7:7" x14ac:dyDescent="0.2">
      <c r="G287"/>
    </row>
    <row r="288" spans="7:7" x14ac:dyDescent="0.2">
      <c r="G288"/>
    </row>
    <row r="289" spans="7:7" x14ac:dyDescent="0.2">
      <c r="G289"/>
    </row>
    <row r="290" spans="7:7" x14ac:dyDescent="0.2">
      <c r="G290"/>
    </row>
    <row r="291" spans="7:7" x14ac:dyDescent="0.2">
      <c r="G291"/>
    </row>
    <row r="292" spans="7:7" x14ac:dyDescent="0.2">
      <c r="G292"/>
    </row>
    <row r="293" spans="7:7" x14ac:dyDescent="0.2">
      <c r="G293"/>
    </row>
    <row r="294" spans="7:7" x14ac:dyDescent="0.2">
      <c r="G294"/>
    </row>
    <row r="295" spans="7:7" x14ac:dyDescent="0.2">
      <c r="G295"/>
    </row>
    <row r="296" spans="7:7" x14ac:dyDescent="0.2">
      <c r="G296"/>
    </row>
    <row r="297" spans="7:7" x14ac:dyDescent="0.2">
      <c r="G297"/>
    </row>
    <row r="298" spans="7:7" x14ac:dyDescent="0.2">
      <c r="G298"/>
    </row>
    <row r="299" spans="7:7" x14ac:dyDescent="0.2">
      <c r="G299"/>
    </row>
    <row r="300" spans="7:7" x14ac:dyDescent="0.2">
      <c r="G300"/>
    </row>
    <row r="301" spans="7:7" x14ac:dyDescent="0.2">
      <c r="G301"/>
    </row>
    <row r="302" spans="7:7" x14ac:dyDescent="0.2">
      <c r="G302"/>
    </row>
    <row r="303" spans="7:7" x14ac:dyDescent="0.2">
      <c r="G303"/>
    </row>
    <row r="304" spans="7:7" x14ac:dyDescent="0.2">
      <c r="G304"/>
    </row>
    <row r="305" spans="7:7" x14ac:dyDescent="0.2">
      <c r="G305"/>
    </row>
    <row r="306" spans="7:7" x14ac:dyDescent="0.2">
      <c r="G306"/>
    </row>
    <row r="307" spans="7:7" x14ac:dyDescent="0.2">
      <c r="G307"/>
    </row>
    <row r="308" spans="7:7" x14ac:dyDescent="0.2">
      <c r="G308"/>
    </row>
    <row r="309" spans="7:7" x14ac:dyDescent="0.2">
      <c r="G309"/>
    </row>
    <row r="310" spans="7:7" x14ac:dyDescent="0.2">
      <c r="G310"/>
    </row>
    <row r="311" spans="7:7" x14ac:dyDescent="0.2">
      <c r="G311"/>
    </row>
    <row r="312" spans="7:7" x14ac:dyDescent="0.2">
      <c r="G312"/>
    </row>
    <row r="313" spans="7:7" x14ac:dyDescent="0.2">
      <c r="G313"/>
    </row>
    <row r="314" spans="7:7" x14ac:dyDescent="0.2">
      <c r="G314"/>
    </row>
    <row r="315" spans="7:7" x14ac:dyDescent="0.2">
      <c r="G315"/>
    </row>
    <row r="316" spans="7:7" x14ac:dyDescent="0.2">
      <c r="G316"/>
    </row>
    <row r="317" spans="7:7" x14ac:dyDescent="0.2">
      <c r="G317"/>
    </row>
    <row r="318" spans="7:7" x14ac:dyDescent="0.2">
      <c r="G318"/>
    </row>
    <row r="319" spans="7:7" x14ac:dyDescent="0.2">
      <c r="G319"/>
    </row>
    <row r="320" spans="7:7" x14ac:dyDescent="0.2">
      <c r="G320"/>
    </row>
    <row r="321" spans="7:7" x14ac:dyDescent="0.2">
      <c r="G321"/>
    </row>
    <row r="322" spans="7:7" x14ac:dyDescent="0.2">
      <c r="G322"/>
    </row>
    <row r="323" spans="7:7" x14ac:dyDescent="0.2">
      <c r="G323"/>
    </row>
    <row r="324" spans="7:7" x14ac:dyDescent="0.2">
      <c r="G324"/>
    </row>
    <row r="325" spans="7:7" x14ac:dyDescent="0.2">
      <c r="G325"/>
    </row>
    <row r="326" spans="7:7" x14ac:dyDescent="0.2">
      <c r="G326"/>
    </row>
    <row r="327" spans="7:7" x14ac:dyDescent="0.2">
      <c r="G327"/>
    </row>
    <row r="328" spans="7:7" x14ac:dyDescent="0.2">
      <c r="G328"/>
    </row>
    <row r="329" spans="7:7" x14ac:dyDescent="0.2">
      <c r="G329"/>
    </row>
    <row r="330" spans="7:7" x14ac:dyDescent="0.2">
      <c r="G330"/>
    </row>
    <row r="331" spans="7:7" x14ac:dyDescent="0.2">
      <c r="G331"/>
    </row>
    <row r="332" spans="7:7" x14ac:dyDescent="0.2">
      <c r="G332"/>
    </row>
    <row r="333" spans="7:7" x14ac:dyDescent="0.2">
      <c r="G333"/>
    </row>
    <row r="334" spans="7:7" x14ac:dyDescent="0.2">
      <c r="G334"/>
    </row>
    <row r="335" spans="7:7" x14ac:dyDescent="0.2">
      <c r="G335"/>
    </row>
    <row r="336" spans="7:7" x14ac:dyDescent="0.2">
      <c r="G336"/>
    </row>
    <row r="337" spans="7:7" x14ac:dyDescent="0.2">
      <c r="G337"/>
    </row>
    <row r="338" spans="7:7" x14ac:dyDescent="0.2">
      <c r="G338"/>
    </row>
    <row r="339" spans="7:7" x14ac:dyDescent="0.2">
      <c r="G339"/>
    </row>
    <row r="340" spans="7:7" x14ac:dyDescent="0.2">
      <c r="G340"/>
    </row>
    <row r="341" spans="7:7" x14ac:dyDescent="0.2">
      <c r="G341"/>
    </row>
    <row r="342" spans="7:7" x14ac:dyDescent="0.2">
      <c r="G342"/>
    </row>
    <row r="343" spans="7:7" x14ac:dyDescent="0.2">
      <c r="G343"/>
    </row>
    <row r="344" spans="7:7" x14ac:dyDescent="0.2">
      <c r="G344"/>
    </row>
    <row r="345" spans="7:7" x14ac:dyDescent="0.2">
      <c r="G345"/>
    </row>
    <row r="346" spans="7:7" x14ac:dyDescent="0.2">
      <c r="G346"/>
    </row>
    <row r="347" spans="7:7" x14ac:dyDescent="0.2">
      <c r="G347"/>
    </row>
    <row r="348" spans="7:7" x14ac:dyDescent="0.2">
      <c r="G348"/>
    </row>
    <row r="349" spans="7:7" x14ac:dyDescent="0.2">
      <c r="G349"/>
    </row>
    <row r="350" spans="7:7" x14ac:dyDescent="0.2">
      <c r="G350"/>
    </row>
    <row r="351" spans="7:7" x14ac:dyDescent="0.2">
      <c r="G351"/>
    </row>
    <row r="352" spans="7:7" x14ac:dyDescent="0.2">
      <c r="G352"/>
    </row>
    <row r="353" spans="7:7" x14ac:dyDescent="0.2">
      <c r="G353"/>
    </row>
    <row r="354" spans="7:7" x14ac:dyDescent="0.2">
      <c r="G354"/>
    </row>
    <row r="355" spans="7:7" x14ac:dyDescent="0.2">
      <c r="G355"/>
    </row>
    <row r="356" spans="7:7" x14ac:dyDescent="0.2">
      <c r="G356"/>
    </row>
    <row r="357" spans="7:7" x14ac:dyDescent="0.2">
      <c r="G357"/>
    </row>
    <row r="358" spans="7:7" x14ac:dyDescent="0.2">
      <c r="G358"/>
    </row>
    <row r="359" spans="7:7" x14ac:dyDescent="0.2">
      <c r="G359"/>
    </row>
    <row r="360" spans="7:7" x14ac:dyDescent="0.2">
      <c r="G360"/>
    </row>
    <row r="361" spans="7:7" x14ac:dyDescent="0.2">
      <c r="G361"/>
    </row>
    <row r="362" spans="7:7" x14ac:dyDescent="0.2">
      <c r="G362"/>
    </row>
    <row r="363" spans="7:7" x14ac:dyDescent="0.2">
      <c r="G363"/>
    </row>
    <row r="364" spans="7:7" x14ac:dyDescent="0.2">
      <c r="G364"/>
    </row>
    <row r="365" spans="7:7" x14ac:dyDescent="0.2">
      <c r="G365"/>
    </row>
    <row r="366" spans="7:7" x14ac:dyDescent="0.2">
      <c r="G366"/>
    </row>
    <row r="367" spans="7:7" x14ac:dyDescent="0.2">
      <c r="G367"/>
    </row>
    <row r="368" spans="7:7" x14ac:dyDescent="0.2">
      <c r="G368"/>
    </row>
    <row r="369" spans="7:7" x14ac:dyDescent="0.2">
      <c r="G369"/>
    </row>
    <row r="370" spans="7:7" x14ac:dyDescent="0.2">
      <c r="G370"/>
    </row>
    <row r="371" spans="7:7" x14ac:dyDescent="0.2">
      <c r="G371"/>
    </row>
    <row r="372" spans="7:7" x14ac:dyDescent="0.2">
      <c r="G372"/>
    </row>
    <row r="373" spans="7:7" x14ac:dyDescent="0.2">
      <c r="G373"/>
    </row>
    <row r="374" spans="7:7" x14ac:dyDescent="0.2">
      <c r="G374"/>
    </row>
    <row r="375" spans="7:7" x14ac:dyDescent="0.2">
      <c r="G375"/>
    </row>
    <row r="376" spans="7:7" x14ac:dyDescent="0.2">
      <c r="G376"/>
    </row>
    <row r="377" spans="7:7" x14ac:dyDescent="0.2">
      <c r="G377"/>
    </row>
    <row r="378" spans="7:7" x14ac:dyDescent="0.2">
      <c r="G378"/>
    </row>
    <row r="379" spans="7:7" x14ac:dyDescent="0.2">
      <c r="G379"/>
    </row>
    <row r="380" spans="7:7" x14ac:dyDescent="0.2">
      <c r="G380"/>
    </row>
    <row r="381" spans="7:7" x14ac:dyDescent="0.2">
      <c r="G381"/>
    </row>
    <row r="382" spans="7:7" x14ac:dyDescent="0.2">
      <c r="G382"/>
    </row>
    <row r="383" spans="7:7" x14ac:dyDescent="0.2">
      <c r="G383"/>
    </row>
    <row r="384" spans="7:7" x14ac:dyDescent="0.2">
      <c r="G384"/>
    </row>
    <row r="385" spans="7:7" x14ac:dyDescent="0.2">
      <c r="G385"/>
    </row>
    <row r="386" spans="7:7" x14ac:dyDescent="0.2">
      <c r="G386"/>
    </row>
    <row r="387" spans="7:7" x14ac:dyDescent="0.2">
      <c r="G387"/>
    </row>
    <row r="388" spans="7:7" x14ac:dyDescent="0.2">
      <c r="G388"/>
    </row>
    <row r="389" spans="7:7" x14ac:dyDescent="0.2">
      <c r="G389"/>
    </row>
    <row r="390" spans="7:7" x14ac:dyDescent="0.2">
      <c r="G390"/>
    </row>
    <row r="391" spans="7:7" x14ac:dyDescent="0.2">
      <c r="G391"/>
    </row>
    <row r="392" spans="7:7" x14ac:dyDescent="0.2">
      <c r="G392"/>
    </row>
    <row r="393" spans="7:7" x14ac:dyDescent="0.2">
      <c r="G393"/>
    </row>
    <row r="394" spans="7:7" x14ac:dyDescent="0.2">
      <c r="G394"/>
    </row>
    <row r="395" spans="7:7" x14ac:dyDescent="0.2">
      <c r="G395"/>
    </row>
    <row r="396" spans="7:7" x14ac:dyDescent="0.2">
      <c r="G396"/>
    </row>
    <row r="397" spans="7:7" x14ac:dyDescent="0.2">
      <c r="G397"/>
    </row>
    <row r="398" spans="7:7" x14ac:dyDescent="0.2">
      <c r="G398"/>
    </row>
    <row r="399" spans="7:7" x14ac:dyDescent="0.2">
      <c r="G399"/>
    </row>
    <row r="400" spans="7:7" x14ac:dyDescent="0.2">
      <c r="G400"/>
    </row>
    <row r="401" spans="7:7" x14ac:dyDescent="0.2">
      <c r="G401"/>
    </row>
    <row r="402" spans="7:7" x14ac:dyDescent="0.2">
      <c r="G402"/>
    </row>
    <row r="403" spans="7:7" x14ac:dyDescent="0.2">
      <c r="G403"/>
    </row>
    <row r="404" spans="7:7" x14ac:dyDescent="0.2">
      <c r="G404"/>
    </row>
    <row r="405" spans="7:7" x14ac:dyDescent="0.2">
      <c r="G405"/>
    </row>
    <row r="406" spans="7:7" x14ac:dyDescent="0.2">
      <c r="G406"/>
    </row>
    <row r="407" spans="7:7" x14ac:dyDescent="0.2">
      <c r="G407"/>
    </row>
    <row r="408" spans="7:7" x14ac:dyDescent="0.2">
      <c r="G408"/>
    </row>
    <row r="409" spans="7:7" x14ac:dyDescent="0.2">
      <c r="G409"/>
    </row>
  </sheetData>
  <mergeCells count="16">
    <mergeCell ref="I84:P86"/>
    <mergeCell ref="I89:P91"/>
    <mergeCell ref="B68:Q71"/>
    <mergeCell ref="I79:P81"/>
    <mergeCell ref="I8:Q13"/>
    <mergeCell ref="B43:J47"/>
    <mergeCell ref="B50:J52"/>
    <mergeCell ref="B59:J61"/>
    <mergeCell ref="I73:P76"/>
    <mergeCell ref="B1:Q2"/>
    <mergeCell ref="B19:G19"/>
    <mergeCell ref="B39:G41"/>
    <mergeCell ref="I19:N19"/>
    <mergeCell ref="I39:Q41"/>
    <mergeCell ref="B4:G4"/>
    <mergeCell ref="I4:Q5"/>
  </mergeCells>
  <phoneticPr fontId="2" type="noConversion"/>
  <conditionalFormatting sqref="B22:B36 G22:G36">
    <cfRule type="cellIs" dxfId="1" priority="1" operator="greaterThan">
      <formula>4000</formula>
    </cfRule>
  </conditionalFormatting>
  <conditionalFormatting sqref="J22:N36">
    <cfRule type="cellIs" dxfId="0" priority="2" operator="lessThan">
      <formula>4000</formula>
    </cfRule>
  </conditionalFormatting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C8A34-97EA-469C-9773-D21843DF86DD}">
  <dimension ref="B1:G16"/>
  <sheetViews>
    <sheetView workbookViewId="0">
      <selection activeCell="G21" sqref="G21"/>
    </sheetView>
  </sheetViews>
  <sheetFormatPr defaultRowHeight="12.75" x14ac:dyDescent="0.2"/>
  <cols>
    <col min="3" max="3" width="13.5703125" customWidth="1"/>
    <col min="5" max="5" width="15.5703125" customWidth="1"/>
    <col min="6" max="6" width="12.28515625" customWidth="1"/>
    <col min="7" max="7" width="13.5703125" customWidth="1"/>
  </cols>
  <sheetData>
    <row r="1" spans="2:7" x14ac:dyDescent="0.2">
      <c r="B1" s="41" t="s">
        <v>76</v>
      </c>
      <c r="C1" s="42"/>
      <c r="D1" s="42"/>
      <c r="E1" s="42"/>
      <c r="F1" s="42"/>
      <c r="G1" s="42"/>
    </row>
    <row r="2" spans="2:7" x14ac:dyDescent="0.2">
      <c r="B2" s="41" t="s">
        <v>77</v>
      </c>
      <c r="C2" s="41"/>
      <c r="D2" s="41"/>
      <c r="E2" s="41"/>
      <c r="F2" s="41"/>
      <c r="G2" s="41"/>
    </row>
    <row r="3" spans="2:7" x14ac:dyDescent="0.2">
      <c r="B3" s="28" t="s">
        <v>78</v>
      </c>
      <c r="C3" s="28" t="s">
        <v>85</v>
      </c>
      <c r="D3" s="28" t="s">
        <v>68</v>
      </c>
      <c r="E3" s="28" t="s">
        <v>69</v>
      </c>
      <c r="F3" s="28" t="s">
        <v>66</v>
      </c>
      <c r="G3" s="28" t="s">
        <v>67</v>
      </c>
    </row>
    <row r="4" spans="2:7" x14ac:dyDescent="0.2">
      <c r="B4" s="30" t="s">
        <v>79</v>
      </c>
      <c r="C4" s="31" t="s">
        <v>86</v>
      </c>
      <c r="D4" s="29">
        <v>1600</v>
      </c>
      <c r="E4" s="29">
        <v>2500</v>
      </c>
      <c r="F4" s="29">
        <f>E4*0.07</f>
        <v>175.00000000000003</v>
      </c>
      <c r="G4" s="29">
        <f>D4+F4</f>
        <v>1775</v>
      </c>
    </row>
    <row r="5" spans="2:7" x14ac:dyDescent="0.2">
      <c r="B5" s="30" t="s">
        <v>80</v>
      </c>
      <c r="C5" s="31" t="s">
        <v>87</v>
      </c>
      <c r="D5" s="29">
        <v>1800</v>
      </c>
      <c r="E5" s="29">
        <v>3000</v>
      </c>
      <c r="F5" s="29">
        <f t="shared" ref="F5:F9" si="0">E5*0.07</f>
        <v>210.00000000000003</v>
      </c>
      <c r="G5" s="29">
        <f t="shared" ref="G5:G9" si="1">D5+F5</f>
        <v>2010</v>
      </c>
    </row>
    <row r="6" spans="2:7" x14ac:dyDescent="0.2">
      <c r="B6" s="30" t="s">
        <v>81</v>
      </c>
      <c r="C6" s="31" t="s">
        <v>88</v>
      </c>
      <c r="D6" s="29">
        <v>1500</v>
      </c>
      <c r="E6" s="29">
        <v>2200</v>
      </c>
      <c r="F6" s="29">
        <f t="shared" si="0"/>
        <v>154.00000000000003</v>
      </c>
      <c r="G6" s="29">
        <f t="shared" si="1"/>
        <v>1654</v>
      </c>
    </row>
    <row r="7" spans="2:7" x14ac:dyDescent="0.2">
      <c r="B7" s="30" t="s">
        <v>82</v>
      </c>
      <c r="C7" s="31" t="s">
        <v>89</v>
      </c>
      <c r="D7" s="29">
        <v>2000</v>
      </c>
      <c r="E7" s="29">
        <v>4500</v>
      </c>
      <c r="F7" s="29">
        <f t="shared" si="0"/>
        <v>315.00000000000006</v>
      </c>
      <c r="G7" s="29">
        <f t="shared" si="1"/>
        <v>2315</v>
      </c>
    </row>
    <row r="8" spans="2:7" x14ac:dyDescent="0.2">
      <c r="B8" s="30" t="s">
        <v>83</v>
      </c>
      <c r="C8" s="31" t="s">
        <v>90</v>
      </c>
      <c r="D8" s="29">
        <v>1700</v>
      </c>
      <c r="E8" s="29">
        <v>3500</v>
      </c>
      <c r="F8" s="29">
        <f t="shared" si="0"/>
        <v>245.00000000000003</v>
      </c>
      <c r="G8" s="29">
        <f t="shared" si="1"/>
        <v>1945</v>
      </c>
    </row>
    <row r="9" spans="2:7" x14ac:dyDescent="0.2">
      <c r="B9" s="30" t="s">
        <v>84</v>
      </c>
      <c r="C9" s="31" t="s">
        <v>91</v>
      </c>
      <c r="D9" s="29">
        <v>1600</v>
      </c>
      <c r="E9" s="29">
        <v>2500</v>
      </c>
      <c r="F9" s="29">
        <f t="shared" si="0"/>
        <v>175.00000000000003</v>
      </c>
      <c r="G9" s="29">
        <f t="shared" si="1"/>
        <v>1775</v>
      </c>
    </row>
    <row r="10" spans="2:7" x14ac:dyDescent="0.2">
      <c r="B10" s="4"/>
      <c r="C10" s="29"/>
      <c r="D10" s="29"/>
      <c r="E10" s="29"/>
      <c r="F10" s="29"/>
      <c r="G10" s="29"/>
    </row>
    <row r="11" spans="2:7" x14ac:dyDescent="0.2">
      <c r="B11" s="4"/>
      <c r="C11" s="29"/>
      <c r="D11" s="29"/>
      <c r="E11" s="29"/>
      <c r="F11" s="29"/>
      <c r="G11" s="29"/>
    </row>
    <row r="12" spans="2:7" x14ac:dyDescent="0.2">
      <c r="B12" s="4"/>
      <c r="C12" s="28" t="s">
        <v>70</v>
      </c>
      <c r="D12" s="29">
        <f>SUM(D4:D9)</f>
        <v>10200</v>
      </c>
      <c r="E12" s="29">
        <f>SUM(E4:E9)</f>
        <v>18200</v>
      </c>
      <c r="F12" s="29">
        <f>SUM(F4:F9)</f>
        <v>1274.0000000000002</v>
      </c>
      <c r="G12" s="29">
        <f>SUM(G4:G9)</f>
        <v>11474</v>
      </c>
    </row>
    <row r="13" spans="2:7" x14ac:dyDescent="0.2">
      <c r="B13" s="4"/>
      <c r="C13" s="28" t="s">
        <v>71</v>
      </c>
      <c r="D13" s="29">
        <f>AVERAGE(D4:D9)</f>
        <v>1700</v>
      </c>
      <c r="E13" s="29">
        <f>AVERAGE(E4:E9)</f>
        <v>3033.3333333333335</v>
      </c>
      <c r="F13" s="29">
        <f>AVERAGE(F4:F9)</f>
        <v>212.33333333333337</v>
      </c>
      <c r="G13" s="29">
        <f>AVERAGE(G4:G9)</f>
        <v>1912.3333333333333</v>
      </c>
    </row>
    <row r="14" spans="2:7" x14ac:dyDescent="0.2">
      <c r="B14" s="4"/>
      <c r="C14" s="28" t="s">
        <v>72</v>
      </c>
      <c r="D14" s="29">
        <f>MAX(D4:D9)</f>
        <v>2000</v>
      </c>
      <c r="E14" s="29">
        <f>MAX(E4:E9)</f>
        <v>4500</v>
      </c>
      <c r="F14" s="29">
        <f>MAX(F4:F9)</f>
        <v>315.00000000000006</v>
      </c>
      <c r="G14" s="29">
        <f>MAX(G4:G9)</f>
        <v>2315</v>
      </c>
    </row>
    <row r="15" spans="2:7" x14ac:dyDescent="0.2">
      <c r="B15" s="4"/>
      <c r="C15" s="28" t="s">
        <v>73</v>
      </c>
      <c r="D15" s="29">
        <f>MIN(D4:D9)</f>
        <v>1500</v>
      </c>
      <c r="E15" s="29">
        <f>MIN(E4:E9)</f>
        <v>2200</v>
      </c>
      <c r="F15" s="29">
        <f>MIN(F4:F9)</f>
        <v>154.00000000000003</v>
      </c>
      <c r="G15" s="29">
        <f>MIN(G4:G9)</f>
        <v>1654</v>
      </c>
    </row>
    <row r="16" spans="2:7" x14ac:dyDescent="0.2">
      <c r="B16" s="4"/>
      <c r="C16" s="28" t="s">
        <v>74</v>
      </c>
      <c r="D16" s="29">
        <f>COUNT(D4:D9)</f>
        <v>6</v>
      </c>
      <c r="E16" s="29"/>
      <c r="F16" s="29"/>
      <c r="G16" s="29"/>
    </row>
  </sheetData>
  <mergeCells count="2">
    <mergeCell ref="B1:G1"/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 SHEET-1</vt:lpstr>
      <vt:lpstr>Sheet1</vt:lpstr>
    </vt:vector>
  </TitlesOfParts>
  <Company>Mission Critical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jdouras</dc:creator>
  <cp:lastModifiedBy>Akash raj</cp:lastModifiedBy>
  <cp:lastPrinted>2024-02-12T05:33:19Z</cp:lastPrinted>
  <dcterms:created xsi:type="dcterms:W3CDTF">2008-02-05T22:04:30Z</dcterms:created>
  <dcterms:modified xsi:type="dcterms:W3CDTF">2024-02-12T18:52:29Z</dcterms:modified>
</cp:coreProperties>
</file>