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570" windowHeight="8085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3" l="1"/>
  <c r="H11" i="3"/>
  <c r="H10" i="3"/>
  <c r="H9" i="3"/>
  <c r="H6" i="3"/>
  <c r="H5" i="3"/>
  <c r="H4" i="3"/>
  <c r="H3" i="3"/>
  <c r="D12" i="3"/>
  <c r="C12" i="3"/>
  <c r="H2" i="3"/>
  <c r="B12" i="3"/>
  <c r="F12" i="3"/>
  <c r="E12" i="3"/>
  <c r="F3" i="3"/>
  <c r="F4" i="3"/>
  <c r="F5" i="3"/>
  <c r="F6" i="3"/>
  <c r="F7" i="3"/>
  <c r="F8" i="3"/>
  <c r="F9" i="3"/>
  <c r="F10" i="3"/>
  <c r="F11" i="3"/>
  <c r="F2" i="3"/>
  <c r="E3" i="3"/>
  <c r="E4" i="3"/>
  <c r="E5" i="3"/>
  <c r="E6" i="3"/>
  <c r="E7" i="3"/>
  <c r="E8" i="3"/>
  <c r="E9" i="3"/>
  <c r="E10" i="3"/>
  <c r="E11" i="3"/>
  <c r="E2" i="3"/>
  <c r="C10" i="2" l="1"/>
  <c r="C9" i="2"/>
  <c r="C8" i="2"/>
  <c r="C7" i="2"/>
  <c r="C6" i="2"/>
  <c r="C5" i="2"/>
  <c r="C4" i="2"/>
  <c r="C3" i="2"/>
  <c r="C2" i="2"/>
  <c r="C1" i="2"/>
  <c r="C9" i="1"/>
  <c r="C8" i="1"/>
  <c r="C7" i="1"/>
  <c r="C6" i="1"/>
  <c r="C5" i="1"/>
  <c r="C4" i="1"/>
  <c r="C3" i="1"/>
  <c r="C2" i="1"/>
  <c r="C1" i="1"/>
</calcChain>
</file>

<file path=xl/sharedStrings.xml><?xml version="1.0" encoding="utf-8"?>
<sst xmlns="http://schemas.openxmlformats.org/spreadsheetml/2006/main" count="65" uniqueCount="49">
  <si>
    <t>Class</t>
  </si>
  <si>
    <t>0-10</t>
  </si>
  <si>
    <t>Frequency</t>
  </si>
  <si>
    <t>20-30</t>
  </si>
  <si>
    <t>30-40</t>
  </si>
  <si>
    <t>40-50</t>
  </si>
  <si>
    <t>50-60</t>
  </si>
  <si>
    <t>70-80</t>
  </si>
  <si>
    <t>80-90</t>
  </si>
  <si>
    <t>90-100</t>
  </si>
  <si>
    <t>xi</t>
  </si>
  <si>
    <t>fixi</t>
  </si>
  <si>
    <t xml:space="preserve">MEAN </t>
  </si>
  <si>
    <t>meadian</t>
  </si>
  <si>
    <t>mode</t>
  </si>
  <si>
    <t>variance</t>
  </si>
  <si>
    <t>SD</t>
  </si>
  <si>
    <t>C.V</t>
  </si>
  <si>
    <t>Q1</t>
  </si>
  <si>
    <t>Q3</t>
  </si>
  <si>
    <t>D7</t>
  </si>
  <si>
    <t>p43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</si>
  <si>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</si>
  <si>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</si>
  <si>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</si>
  <si>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</si>
  <si>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</si>
  <si>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</si>
  <si>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</si>
  <si>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</si>
  <si>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</si>
  <si>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</si>
  <si>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</si>
  <si>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</si>
  <si>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</si>
  <si>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</si>
  <si>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60-70</t>
  </si>
  <si>
    <t>10-20</t>
  </si>
  <si>
    <t>C.f.</t>
  </si>
  <si>
    <t>fixi^2</t>
  </si>
  <si>
    <t>130-140</t>
  </si>
  <si>
    <t>Total</t>
  </si>
  <si>
    <t>Variacne</t>
  </si>
  <si>
    <t>S.D</t>
  </si>
  <si>
    <t>N/2</t>
  </si>
  <si>
    <t xml:space="preserve">Mode doesn't exist </t>
  </si>
  <si>
    <t>n/4</t>
  </si>
  <si>
    <t>3n/4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</si>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</sst>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24">
    <xf numFmtId="0" fontId="0" fillId="0" borderId="0" xfId="0"/>
    <xf numFmtId="0" fontId="0" fillId="0" borderId="3" xfId="0" applyBorder="1"/>
    <xf numFmtId="0" fontId="2" fillId="2" borderId="3" xfId="1" applyBorder="1"/>
    <xf numFmtId="0" fontId="5" fillId="5" borderId="1" xfId="4"/>
    <xf numFmtId="0" fontId="4" fillId="4" borderId="1" xfId="3" applyAlignment="1">
      <alignment horizontal="center"/>
    </xf>
    <xf numFmtId="0" fontId="2" fillId="2" borderId="3" xfId="1" applyBorder="1" applyAlignment="1">
      <alignment horizontal="center"/>
    </xf>
    <xf numFmtId="0" fontId="3" fillId="3" borderId="3" xfId="2" applyBorder="1" applyAlignment="1">
      <alignment horizontal="center"/>
    </xf>
    <xf numFmtId="0" fontId="5" fillId="5" borderId="1" xfId="4" applyAlignment="1">
      <alignment horizontal="center"/>
    </xf>
    <xf numFmtId="0" fontId="0" fillId="0" borderId="0" xfId="0" applyFill="1" applyBorder="1" applyAlignment="1"/>
    <xf numFmtId="0" fontId="7" fillId="0" borderId="5" xfId="0" applyFont="1" applyFill="1" applyBorder="1" applyAlignment="1">
      <alignment horizontal="centerContinuous"/>
    </xf>
    <xf numFmtId="0" fontId="4" fillId="4" borderId="3" xfId="3" applyBorder="1" applyAlignment="1">
      <alignment horizontal="center"/>
    </xf>
    <xf numFmtId="16" fontId="4" fillId="4" borderId="3" xfId="3" quotePrefix="1" applyNumberFormat="1" applyBorder="1" applyAlignment="1">
      <alignment horizontal="center"/>
    </xf>
    <xf numFmtId="0" fontId="2" fillId="2" borderId="1" xfId="1" applyBorder="1" applyAlignment="1">
      <alignment horizontal="center"/>
    </xf>
    <xf numFmtId="0" fontId="2" fillId="2" borderId="4" xfId="1" applyBorder="1" applyAlignment="1">
      <alignment horizontal="center"/>
    </xf>
    <xf numFmtId="0" fontId="2" fillId="2" borderId="6" xfId="1" applyBorder="1"/>
    <xf numFmtId="0" fontId="4" fillId="6" borderId="2" xfId="5" applyFont="1" applyAlignment="1">
      <alignment horizontal="center"/>
    </xf>
    <xf numFmtId="0" fontId="0" fillId="6" borderId="2" xfId="5" applyFont="1"/>
    <xf numFmtId="0" fontId="3" fillId="3" borderId="3" xfId="2" applyBorder="1"/>
    <xf numFmtId="0" fontId="6" fillId="7" borderId="3" xfId="3" applyFont="1" applyFill="1" applyBorder="1" applyAlignment="1">
      <alignment horizontal="center"/>
    </xf>
    <xf numFmtId="0" fontId="6" fillId="7" borderId="3" xfId="0" applyFont="1" applyFill="1" applyBorder="1"/>
    <xf numFmtId="0" fontId="2" fillId="2" borderId="0" xfId="1" applyBorder="1"/>
    <xf numFmtId="0" fontId="5" fillId="5" borderId="0" xfId="4" applyBorder="1"/>
    <xf numFmtId="0" fontId="4" fillId="7" borderId="3" xfId="3" applyFill="1" applyBorder="1" applyAlignment="1">
      <alignment horizontal="center"/>
    </xf>
    <xf numFmtId="0" fontId="0" fillId="7" borderId="3" xfId="0" applyFill="1" applyBorder="1"/>
  </cellXfs>
  <cellStyles count="6">
    <cellStyle name="Calculation" xfId="4" builtinId="22"/>
    <cellStyle name="Good" xfId="1" builtinId="26"/>
    <cellStyle name="Input" xfId="3" builtinId="20"/>
    <cellStyle name="Neutral" xfId="2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190" zoomScaleNormal="190" workbookViewId="0">
      <selection activeCell="F9" sqref="F9"/>
    </sheetView>
  </sheetViews>
  <sheetFormatPr defaultRowHeight="15" x14ac:dyDescent="0.25"/>
  <cols>
    <col min="2" max="2" width="12.28515625" customWidth="1"/>
    <col min="3" max="3" width="11.85546875" customWidth="1"/>
  </cols>
  <sheetData>
    <row r="1" spans="1:3" x14ac:dyDescent="0.25">
      <c r="A1" s="4">
        <v>12</v>
      </c>
      <c r="B1" s="4" t="s">
        <v>12</v>
      </c>
      <c r="C1" s="5">
        <f>AVERAGE(A1:A9)</f>
        <v>13.333333333333334</v>
      </c>
    </row>
    <row r="2" spans="1:3" x14ac:dyDescent="0.25">
      <c r="A2" s="4">
        <v>14</v>
      </c>
      <c r="B2" s="4" t="s">
        <v>13</v>
      </c>
      <c r="C2" s="5">
        <f>MEDIAN(A1:A9)</f>
        <v>14</v>
      </c>
    </row>
    <row r="3" spans="1:3" x14ac:dyDescent="0.25">
      <c r="A3" s="4">
        <v>15</v>
      </c>
      <c r="B3" s="4" t="s">
        <v>14</v>
      </c>
      <c r="C3" s="5">
        <f>MODE(A1:A9)</f>
        <v>14</v>
      </c>
    </row>
    <row r="4" spans="1:3" x14ac:dyDescent="0.25">
      <c r="A4" s="4">
        <v>11</v>
      </c>
      <c r="B4" s="4" t="s">
        <v>15</v>
      </c>
      <c r="C4" s="5">
        <f>_xlfn.VAR.P(A1:A9)</f>
        <v>5.333333333333333</v>
      </c>
    </row>
    <row r="5" spans="1:3" x14ac:dyDescent="0.25">
      <c r="A5" s="4">
        <v>10</v>
      </c>
      <c r="B5" s="4" t="s">
        <v>16</v>
      </c>
      <c r="C5" s="5">
        <f>_xlfn.STDEV.P(A1:A9)</f>
        <v>2.3094010767585029</v>
      </c>
    </row>
    <row r="6" spans="1:3" x14ac:dyDescent="0.25">
      <c r="A6" s="4">
        <v>17</v>
      </c>
      <c r="B6" s="4" t="s">
        <v>17</v>
      </c>
      <c r="C6" s="5">
        <f>(C5/C1)*100</f>
        <v>17.320508075688771</v>
      </c>
    </row>
    <row r="7" spans="1:3" x14ac:dyDescent="0.25">
      <c r="A7" s="4">
        <v>14</v>
      </c>
      <c r="B7" s="4" t="s">
        <v>18</v>
      </c>
      <c r="C7" s="5">
        <f>_xlfn.QUARTILE.EXC(A1:A9,1)</f>
        <v>11</v>
      </c>
    </row>
    <row r="8" spans="1:3" x14ac:dyDescent="0.25">
      <c r="A8" s="4">
        <v>11</v>
      </c>
      <c r="B8" s="4" t="s">
        <v>19</v>
      </c>
      <c r="C8" s="5">
        <f>_xlfn.QUARTILE.EXC(A1:A9,3)</f>
        <v>15.5</v>
      </c>
    </row>
    <row r="9" spans="1:3" x14ac:dyDescent="0.25">
      <c r="A9" s="4">
        <v>16</v>
      </c>
      <c r="B9" s="4" t="s">
        <v>20</v>
      </c>
      <c r="C9" s="5">
        <f>_xlfn.PERCENTILE.EXC(A1:A9,0.7)</f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zoomScale="160" zoomScaleNormal="160" workbookViewId="0">
      <selection activeCell="C7" sqref="C7"/>
    </sheetView>
  </sheetViews>
  <sheetFormatPr defaultRowHeight="15" x14ac:dyDescent="0.25"/>
  <cols>
    <col min="6" max="6" width="19.42578125" customWidth="1"/>
    <col min="7" max="7" width="14.7109375" customWidth="1"/>
  </cols>
  <sheetData>
    <row r="1" spans="1:7" x14ac:dyDescent="0.25">
      <c r="A1" s="4">
        <v>42</v>
      </c>
      <c r="B1" s="12" t="s">
        <v>12</v>
      </c>
      <c r="C1" s="7">
        <f>AVERAGE(A1:A10)</f>
        <v>40.700000000000003</v>
      </c>
      <c r="F1" s="9" t="s">
        <v>22</v>
      </c>
      <c r="G1" s="9"/>
    </row>
    <row r="2" spans="1:7" x14ac:dyDescent="0.25">
      <c r="A2" s="4">
        <v>47</v>
      </c>
      <c r="B2" s="12" t="s">
        <v>13</v>
      </c>
      <c r="C2" s="7">
        <f>MEDIAN(A1:A10)</f>
        <v>44.5</v>
      </c>
      <c r="F2" s="8"/>
      <c r="G2" s="8"/>
    </row>
    <row r="3" spans="1:7" x14ac:dyDescent="0.25">
      <c r="A3" s="4">
        <v>23</v>
      </c>
      <c r="B3" s="12" t="s">
        <v>14</v>
      </c>
      <c r="C3" s="7">
        <f>MODE(A1:A10)</f>
        <v>47</v>
      </c>
      <c r="F3" s="5" t="s">
        <v>23</v>
      </c>
      <c r="G3" s="5">
        <v>40.700000000000003</v>
      </c>
    </row>
    <row r="4" spans="1:7" x14ac:dyDescent="0.25">
      <c r="A4" s="4">
        <v>56</v>
      </c>
      <c r="B4" s="12" t="s">
        <v>15</v>
      </c>
      <c r="C4" s="7">
        <f>_xlfn.VAR.P(A1:A10)</f>
        <v>115.21</v>
      </c>
      <c r="F4" s="5" t="s">
        <v>24</v>
      </c>
      <c r="G4" s="5">
        <v>3.5778640431283986</v>
      </c>
    </row>
    <row r="5" spans="1:7" x14ac:dyDescent="0.25">
      <c r="A5" s="4">
        <v>35</v>
      </c>
      <c r="B5" s="12" t="s">
        <v>16</v>
      </c>
      <c r="C5" s="7">
        <f>_xlfn.STDEV.P(A1:A10)</f>
        <v>10.733592129385205</v>
      </c>
      <c r="F5" s="5" t="s">
        <v>25</v>
      </c>
      <c r="G5" s="5">
        <v>44.5</v>
      </c>
    </row>
    <row r="6" spans="1:7" x14ac:dyDescent="0.25">
      <c r="A6" s="4">
        <v>48</v>
      </c>
      <c r="B6" s="12" t="s">
        <v>17</v>
      </c>
      <c r="C6" s="7">
        <f>(C5/C1)*100</f>
        <v>26.372462234361681</v>
      </c>
      <c r="F6" s="5" t="s">
        <v>26</v>
      </c>
      <c r="G6" s="5">
        <v>47</v>
      </c>
    </row>
    <row r="7" spans="1:7" x14ac:dyDescent="0.25">
      <c r="A7" s="4">
        <v>47</v>
      </c>
      <c r="B7" s="12" t="s">
        <v>18</v>
      </c>
      <c r="C7" s="7">
        <f>_xlfn.QUARTILE.EXC(A1:A10,1)</f>
        <v>29.75</v>
      </c>
      <c r="F7" s="5" t="s">
        <v>27</v>
      </c>
      <c r="G7" s="5">
        <v>11.314199534704651</v>
      </c>
    </row>
    <row r="8" spans="1:7" x14ac:dyDescent="0.25">
      <c r="A8" s="4">
        <v>31</v>
      </c>
      <c r="B8" s="12" t="s">
        <v>19</v>
      </c>
      <c r="C8" s="7">
        <f>_xlfn.QUARTILE.EXC(A1:A10,3)</f>
        <v>49</v>
      </c>
      <c r="F8" s="5" t="s">
        <v>28</v>
      </c>
      <c r="G8" s="5">
        <v>128.01111111111095</v>
      </c>
    </row>
    <row r="9" spans="1:7" x14ac:dyDescent="0.25">
      <c r="A9" s="4">
        <v>26</v>
      </c>
      <c r="B9" s="12" t="s">
        <v>20</v>
      </c>
      <c r="C9" s="7">
        <f>_xlfn.PERCENTILE.EXC(A1:A10,0.7)</f>
        <v>47.7</v>
      </c>
      <c r="F9" s="5" t="s">
        <v>29</v>
      </c>
      <c r="G9" s="5">
        <v>-1.2513073691590852</v>
      </c>
    </row>
    <row r="10" spans="1:7" x14ac:dyDescent="0.25">
      <c r="A10" s="4">
        <v>52</v>
      </c>
      <c r="B10" s="13" t="s">
        <v>21</v>
      </c>
      <c r="C10" s="7">
        <f>_xlfn.PERCENTILE.EXC(A1:A10,0.43)</f>
        <v>40.11</v>
      </c>
      <c r="F10" s="5" t="s">
        <v>30</v>
      </c>
      <c r="G10" s="5">
        <v>-0.37435877067714046</v>
      </c>
    </row>
    <row r="11" spans="1:7" x14ac:dyDescent="0.25">
      <c r="F11" s="5" t="s">
        <v>31</v>
      </c>
      <c r="G11" s="5">
        <v>33</v>
      </c>
    </row>
    <row r="12" spans="1:7" x14ac:dyDescent="0.25">
      <c r="F12" s="5" t="s">
        <v>32</v>
      </c>
      <c r="G12" s="5">
        <v>23</v>
      </c>
    </row>
    <row r="13" spans="1:7" x14ac:dyDescent="0.25">
      <c r="F13" s="5" t="s">
        <v>33</v>
      </c>
      <c r="G13" s="5">
        <v>56</v>
      </c>
    </row>
    <row r="14" spans="1:7" x14ac:dyDescent="0.25">
      <c r="F14" s="5" t="s">
        <v>34</v>
      </c>
      <c r="G14" s="5">
        <v>407</v>
      </c>
    </row>
    <row r="15" spans="1:7" x14ac:dyDescent="0.25">
      <c r="F15" s="5" t="s">
        <v>35</v>
      </c>
      <c r="G15" s="5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180" zoomScaleNormal="180" workbookViewId="0">
      <selection activeCell="G18" sqref="G18"/>
    </sheetView>
  </sheetViews>
  <sheetFormatPr defaultRowHeight="15" x14ac:dyDescent="0.25"/>
  <cols>
    <col min="8" max="8" width="13.5703125" customWidth="1"/>
  </cols>
  <sheetData>
    <row r="1" spans="1:8" x14ac:dyDescent="0.25">
      <c r="A1" s="6" t="s">
        <v>0</v>
      </c>
      <c r="B1" s="6" t="s">
        <v>2</v>
      </c>
      <c r="C1" s="6" t="s">
        <v>38</v>
      </c>
      <c r="D1" s="17" t="s">
        <v>10</v>
      </c>
      <c r="E1" s="17" t="s">
        <v>11</v>
      </c>
      <c r="F1" s="6" t="s">
        <v>39</v>
      </c>
    </row>
    <row r="2" spans="1:8" x14ac:dyDescent="0.25">
      <c r="A2" s="10" t="s">
        <v>1</v>
      </c>
      <c r="B2" s="10">
        <v>15</v>
      </c>
      <c r="C2" s="10">
        <v>15</v>
      </c>
      <c r="D2" s="1">
        <v>5</v>
      </c>
      <c r="E2" s="1">
        <f>B2*D2</f>
        <v>75</v>
      </c>
      <c r="F2" s="1">
        <f>E2*D2</f>
        <v>375</v>
      </c>
      <c r="G2" s="2" t="s">
        <v>23</v>
      </c>
      <c r="H2" s="2">
        <f>E12/B12</f>
        <v>44.333333333333336</v>
      </c>
    </row>
    <row r="3" spans="1:8" x14ac:dyDescent="0.25">
      <c r="A3" s="11" t="s">
        <v>37</v>
      </c>
      <c r="B3" s="10">
        <v>6</v>
      </c>
      <c r="C3" s="10">
        <v>21</v>
      </c>
      <c r="D3" s="1">
        <v>15</v>
      </c>
      <c r="E3" s="1">
        <f t="shared" ref="E3:E11" si="0">B3*D3</f>
        <v>90</v>
      </c>
      <c r="F3" s="1">
        <f t="shared" ref="F3:F11" si="1">E3*D3</f>
        <v>1350</v>
      </c>
      <c r="G3" s="2" t="s">
        <v>42</v>
      </c>
      <c r="H3" s="2">
        <f>(F12/B12)-H2^2</f>
        <v>790.66666666666674</v>
      </c>
    </row>
    <row r="4" spans="1:8" x14ac:dyDescent="0.25">
      <c r="A4" s="18" t="s">
        <v>3</v>
      </c>
      <c r="B4" s="18">
        <v>11</v>
      </c>
      <c r="C4" s="18">
        <v>32</v>
      </c>
      <c r="D4" s="19">
        <v>25</v>
      </c>
      <c r="E4" s="19">
        <f t="shared" si="0"/>
        <v>275</v>
      </c>
      <c r="F4" s="19">
        <f t="shared" si="1"/>
        <v>6875</v>
      </c>
      <c r="G4" s="2" t="s">
        <v>43</v>
      </c>
      <c r="H4" s="2">
        <f>SQRT(H3)</f>
        <v>28.118795611950855</v>
      </c>
    </row>
    <row r="5" spans="1:8" x14ac:dyDescent="0.25">
      <c r="A5" s="10" t="s">
        <v>4</v>
      </c>
      <c r="B5" s="10">
        <v>10</v>
      </c>
      <c r="C5" s="10">
        <v>39.6666666666667</v>
      </c>
      <c r="D5" s="1">
        <v>35</v>
      </c>
      <c r="E5" s="1">
        <f t="shared" si="0"/>
        <v>350</v>
      </c>
      <c r="F5" s="1">
        <f t="shared" si="1"/>
        <v>12250</v>
      </c>
      <c r="G5" s="14" t="s">
        <v>44</v>
      </c>
      <c r="H5">
        <f>B12/2</f>
        <v>45</v>
      </c>
    </row>
    <row r="6" spans="1:8" x14ac:dyDescent="0.25">
      <c r="A6" s="15" t="s">
        <v>5</v>
      </c>
      <c r="B6" s="15">
        <v>10</v>
      </c>
      <c r="C6" s="15">
        <v>48.1666666666667</v>
      </c>
      <c r="D6" s="16">
        <v>45</v>
      </c>
      <c r="E6" s="16">
        <f t="shared" si="0"/>
        <v>450</v>
      </c>
      <c r="F6" s="16">
        <f t="shared" si="1"/>
        <v>20250</v>
      </c>
      <c r="G6" s="14" t="s">
        <v>25</v>
      </c>
      <c r="H6">
        <f>40+((H5-C5)/B6)*10</f>
        <v>45.3333333333333</v>
      </c>
    </row>
    <row r="7" spans="1:8" x14ac:dyDescent="0.25">
      <c r="A7" s="10" t="s">
        <v>6</v>
      </c>
      <c r="B7" s="10">
        <v>10</v>
      </c>
      <c r="C7" s="10">
        <v>56.6666666666667</v>
      </c>
      <c r="D7" s="1">
        <v>55</v>
      </c>
      <c r="E7" s="1">
        <f t="shared" si="0"/>
        <v>550</v>
      </c>
      <c r="F7" s="1">
        <f t="shared" si="1"/>
        <v>30250</v>
      </c>
      <c r="G7" s="14" t="s">
        <v>14</v>
      </c>
      <c r="H7" t="s">
        <v>45</v>
      </c>
    </row>
    <row r="8" spans="1:8" x14ac:dyDescent="0.25">
      <c r="A8" s="22" t="s">
        <v>36</v>
      </c>
      <c r="B8" s="22">
        <v>10</v>
      </c>
      <c r="C8" s="22">
        <v>65.1666666666667</v>
      </c>
      <c r="D8" s="23">
        <v>65</v>
      </c>
      <c r="E8" s="23">
        <f t="shared" si="0"/>
        <v>650</v>
      </c>
      <c r="F8" s="23">
        <f t="shared" si="1"/>
        <v>42250</v>
      </c>
      <c r="G8" s="14"/>
    </row>
    <row r="9" spans="1:8" x14ac:dyDescent="0.25">
      <c r="A9" s="6" t="s">
        <v>7</v>
      </c>
      <c r="B9" s="6">
        <v>4</v>
      </c>
      <c r="C9" s="6">
        <v>73.6666666666667</v>
      </c>
      <c r="D9" s="17">
        <v>75</v>
      </c>
      <c r="E9" s="17">
        <f t="shared" si="0"/>
        <v>300</v>
      </c>
      <c r="F9" s="17">
        <f t="shared" si="1"/>
        <v>22500</v>
      </c>
      <c r="G9" s="14" t="s">
        <v>46</v>
      </c>
      <c r="H9">
        <f>B12/4</f>
        <v>22.5</v>
      </c>
    </row>
    <row r="10" spans="1:8" x14ac:dyDescent="0.25">
      <c r="A10" s="10" t="s">
        <v>8</v>
      </c>
      <c r="B10" s="10">
        <v>8</v>
      </c>
      <c r="C10" s="10">
        <v>82.1666666666667</v>
      </c>
      <c r="D10" s="1">
        <v>85</v>
      </c>
      <c r="E10" s="1">
        <f t="shared" si="0"/>
        <v>680</v>
      </c>
      <c r="F10" s="1">
        <f t="shared" si="1"/>
        <v>57800</v>
      </c>
      <c r="G10" s="14" t="s">
        <v>18</v>
      </c>
      <c r="H10">
        <f>20+((H9-C3)/B4)*10</f>
        <v>21.363636363636363</v>
      </c>
    </row>
    <row r="11" spans="1:8" x14ac:dyDescent="0.25">
      <c r="A11" s="10" t="s">
        <v>9</v>
      </c>
      <c r="B11" s="10">
        <v>6</v>
      </c>
      <c r="C11" s="10">
        <v>90.6666666666667</v>
      </c>
      <c r="D11" s="1">
        <v>95</v>
      </c>
      <c r="E11" s="1">
        <f t="shared" si="0"/>
        <v>570</v>
      </c>
      <c r="F11" s="1">
        <f t="shared" si="1"/>
        <v>54150</v>
      </c>
      <c r="G11" s="14" t="s">
        <v>47</v>
      </c>
      <c r="H11">
        <f>H9*3</f>
        <v>67.5</v>
      </c>
    </row>
    <row r="12" spans="1:8" x14ac:dyDescent="0.25">
      <c r="A12" s="7" t="s">
        <v>41</v>
      </c>
      <c r="B12" s="7">
        <f>SUM(B2:B11)</f>
        <v>90</v>
      </c>
      <c r="C12" s="7">
        <f>SUM(C2:C11)</f>
        <v>524.16666666666686</v>
      </c>
      <c r="D12" s="3">
        <f>SUM(D2:D11)</f>
        <v>500</v>
      </c>
      <c r="E12" s="3">
        <f>SUM(E2:E11)</f>
        <v>3990</v>
      </c>
      <c r="F12" s="3">
        <f>SUM(F2:F11)</f>
        <v>248050</v>
      </c>
      <c r="G12" s="14" t="s">
        <v>19</v>
      </c>
      <c r="H12" s="21">
        <f>60+((H11-C7)/B8)*10</f>
        <v>70.8333333333333</v>
      </c>
    </row>
    <row r="13" spans="1:8" x14ac:dyDescent="0.25">
      <c r="G13" s="20" t="s">
        <v>48</v>
      </c>
    </row>
    <row r="14" spans="1:8" x14ac:dyDescent="0.25">
      <c r="G1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30" zoomScaleNormal="130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40</v>
      </c>
      <c r="B2">
        <v>19</v>
      </c>
    </row>
    <row r="3" spans="1:2" x14ac:dyDescent="0.25">
      <c r="A3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2023-03-03T09:46:29Z</dcterms:created>
  <dcterms:modified xsi:type="dcterms:W3CDTF">2023-03-03T12:02:17Z</dcterms:modified>
</cp:coreProperties>
</file>