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 activeTab="1"/>
  </bookViews>
  <sheets>
    <sheet name="P4_Q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5" l="1"/>
  <c r="N10" i="5"/>
  <c r="Q3" i="5"/>
  <c r="P4" i="5"/>
  <c r="P5" i="5"/>
  <c r="Q5" i="5" s="1"/>
  <c r="P6" i="5"/>
  <c r="Q6" i="5" s="1"/>
  <c r="P7" i="5"/>
  <c r="Q7" i="5" s="1"/>
  <c r="P8" i="5"/>
  <c r="Q8" i="5" s="1"/>
  <c r="P9" i="5"/>
  <c r="Q9" i="5" s="1"/>
  <c r="P3" i="5"/>
  <c r="C12" i="5"/>
  <c r="C13" i="5"/>
  <c r="C11" i="5"/>
  <c r="E9" i="5"/>
  <c r="E3" i="5"/>
  <c r="E4" i="5"/>
  <c r="E5" i="5"/>
  <c r="E6" i="5"/>
  <c r="E7" i="5"/>
  <c r="E8" i="5"/>
  <c r="E2" i="5"/>
  <c r="B9" i="5"/>
  <c r="D9" i="5"/>
  <c r="D3" i="5"/>
  <c r="D4" i="5"/>
  <c r="D5" i="5"/>
  <c r="D6" i="5"/>
  <c r="D7" i="5"/>
  <c r="D8" i="5"/>
  <c r="D2" i="5"/>
  <c r="E8" i="4"/>
  <c r="E3" i="4"/>
  <c r="E4" i="4"/>
  <c r="E5" i="4"/>
  <c r="E6" i="4"/>
  <c r="E7" i="4"/>
  <c r="E2" i="4"/>
  <c r="D8" i="4"/>
  <c r="D2" i="4"/>
  <c r="D3" i="4"/>
  <c r="D4" i="4"/>
  <c r="D5" i="4"/>
  <c r="D6" i="4"/>
  <c r="D7" i="4"/>
  <c r="C10" i="4"/>
  <c r="C8" i="4"/>
  <c r="C3" i="4"/>
  <c r="C4" i="4"/>
  <c r="C5" i="4"/>
  <c r="C6" i="4"/>
  <c r="C7" i="4"/>
  <c r="C2" i="4"/>
  <c r="E7" i="3"/>
  <c r="E3" i="3"/>
  <c r="E4" i="3"/>
  <c r="E5" i="3"/>
  <c r="E6" i="3"/>
  <c r="E2" i="3"/>
  <c r="D7" i="3"/>
  <c r="D3" i="3"/>
  <c r="D4" i="3"/>
  <c r="D5" i="3"/>
  <c r="D6" i="3"/>
  <c r="D2" i="3"/>
  <c r="C10" i="3"/>
  <c r="B7" i="3"/>
  <c r="C7" i="3"/>
  <c r="C3" i="3"/>
  <c r="C4" i="3"/>
  <c r="C5" i="3"/>
  <c r="C6" i="3"/>
  <c r="C2" i="3"/>
  <c r="E8" i="2"/>
  <c r="E3" i="2"/>
  <c r="E4" i="2"/>
  <c r="E5" i="2"/>
  <c r="E6" i="2"/>
  <c r="E7" i="2"/>
  <c r="E2" i="2"/>
  <c r="D8" i="2"/>
  <c r="D3" i="2"/>
  <c r="D4" i="2"/>
  <c r="D5" i="2"/>
  <c r="D6" i="2"/>
  <c r="D7" i="2"/>
  <c r="D2" i="2"/>
  <c r="C13" i="2"/>
  <c r="C11" i="2"/>
  <c r="C8" i="2"/>
  <c r="B8" i="2"/>
  <c r="C3" i="2"/>
  <c r="C4" i="2"/>
  <c r="C5" i="2"/>
  <c r="C6" i="2"/>
  <c r="C7" i="2"/>
  <c r="C2" i="2"/>
  <c r="E3" i="1"/>
  <c r="E4" i="1"/>
  <c r="E5" i="1"/>
  <c r="E6" i="1"/>
  <c r="E2" i="1"/>
  <c r="D6" i="1"/>
  <c r="D3" i="1"/>
  <c r="D4" i="1"/>
  <c r="D5" i="1"/>
  <c r="D2" i="1"/>
  <c r="C11" i="1"/>
  <c r="C6" i="1"/>
  <c r="B6" i="1"/>
  <c r="C4" i="1"/>
  <c r="C5" i="1"/>
  <c r="C3" i="1"/>
  <c r="C2" i="1"/>
  <c r="P10" i="5" l="1"/>
  <c r="Q4" i="5"/>
  <c r="Q10" i="5" s="1"/>
  <c r="H3" i="5"/>
  <c r="I2" i="5" s="1"/>
  <c r="J2" i="5" s="1"/>
  <c r="H8" i="5"/>
  <c r="H9" i="5"/>
  <c r="H10" i="5"/>
  <c r="I9" i="5" s="1"/>
  <c r="J9" i="5" s="1"/>
  <c r="H4" i="5"/>
  <c r="I3" i="5" s="1"/>
  <c r="J3" i="5" s="1"/>
  <c r="H7" i="5"/>
  <c r="H6" i="5"/>
  <c r="H5" i="5"/>
  <c r="I4" i="5" l="1"/>
  <c r="J4" i="5" s="1"/>
  <c r="I7" i="5"/>
  <c r="J7" i="5" s="1"/>
  <c r="I10" i="5"/>
  <c r="J10" i="5" s="1"/>
  <c r="I8" i="5"/>
  <c r="J8" i="5" s="1"/>
  <c r="I5" i="5"/>
  <c r="J5" i="5" s="1"/>
  <c r="I6" i="5"/>
  <c r="J6" i="5" s="1"/>
  <c r="J11" i="5" l="1"/>
  <c r="I11" i="5"/>
</calcChain>
</file>

<file path=xl/sharedStrings.xml><?xml version="1.0" encoding="utf-8"?>
<sst xmlns="http://schemas.openxmlformats.org/spreadsheetml/2006/main" count="76" uniqueCount="44">
  <si>
    <t>Number of Heads</t>
  </si>
  <si>
    <t>Frequency</t>
  </si>
  <si>
    <t>fx</t>
  </si>
  <si>
    <t>xbar</t>
  </si>
  <si>
    <t>n</t>
  </si>
  <si>
    <t>p</t>
  </si>
  <si>
    <t>EX=N*P</t>
  </si>
  <si>
    <t>P(X=X)</t>
  </si>
  <si>
    <t>FX</t>
  </si>
  <si>
    <t>Xbar</t>
  </si>
  <si>
    <t>EX=n*p</t>
  </si>
  <si>
    <t>Number of mistake</t>
  </si>
  <si>
    <t>p(x=x)</t>
  </si>
  <si>
    <t>e(x)=n*p</t>
  </si>
  <si>
    <t>Number of cells</t>
  </si>
  <si>
    <t>6 and above</t>
  </si>
  <si>
    <t xml:space="preserve">wages </t>
  </si>
  <si>
    <t>No. of workers</t>
  </si>
  <si>
    <t>30-40</t>
  </si>
  <si>
    <t>40-50</t>
  </si>
  <si>
    <t>50-60</t>
  </si>
  <si>
    <t>60-70</t>
  </si>
  <si>
    <t>70-80</t>
  </si>
  <si>
    <t>80-90</t>
  </si>
  <si>
    <t>90-100</t>
  </si>
  <si>
    <t>x</t>
  </si>
  <si>
    <t>Mean</t>
  </si>
  <si>
    <t>fx^2</t>
  </si>
  <si>
    <t>Var(x)</t>
  </si>
  <si>
    <t>SD(x)</t>
  </si>
  <si>
    <t>Li</t>
  </si>
  <si>
    <t>f(x=x)</t>
  </si>
  <si>
    <t>Total</t>
  </si>
  <si>
    <t>Class</t>
  </si>
  <si>
    <t>60-65</t>
  </si>
  <si>
    <t>65-79</t>
  </si>
  <si>
    <t>70-75</t>
  </si>
  <si>
    <t>75-80</t>
  </si>
  <si>
    <t>80-85</t>
  </si>
  <si>
    <t>85-90</t>
  </si>
  <si>
    <t>X</t>
  </si>
  <si>
    <t>90-95</t>
  </si>
  <si>
    <t>var()</t>
  </si>
  <si>
    <t>SD(X)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</si>
</sst>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0" borderId="2" xfId="0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4" borderId="1" xfId="3" applyAlignment="1">
      <alignment horizontal="center"/>
    </xf>
    <xf numFmtId="0" fontId="3" fillId="4" borderId="1" xfId="3"/>
    <xf numFmtId="0" fontId="1" fillId="2" borderId="1" xfId="1" applyBorder="1"/>
    <xf numFmtId="0" fontId="1" fillId="2" borderId="0" xfId="1"/>
    <xf numFmtId="0" fontId="2" fillId="3" borderId="0" xfId="2"/>
    <xf numFmtId="0" fontId="4" fillId="0" borderId="2" xfId="0" applyFont="1" applyBorder="1" applyAlignment="1">
      <alignment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80" zoomScaleNormal="180" workbookViewId="0">
      <selection activeCell="A21" sqref="A21"/>
    </sheetView>
  </sheetViews>
  <sheetFormatPr defaultRowHeight="15" x14ac:dyDescent="0.25"/>
  <cols>
    <col min="1" max="1" width="15.710937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7</v>
      </c>
      <c r="E1" s="8" t="s">
        <v>6</v>
      </c>
    </row>
    <row r="2" spans="1:5" x14ac:dyDescent="0.25">
      <c r="A2" s="5">
        <v>0</v>
      </c>
      <c r="B2" s="5">
        <v>36</v>
      </c>
      <c r="C2" s="6">
        <f>A28</f>
        <v>0</v>
      </c>
      <c r="D2" s="6">
        <f>_xlfn.BINOM.DIST(A2,3,0.3,FALSE)</f>
        <v>0.34300000000000003</v>
      </c>
      <c r="E2" s="6">
        <f>D2*100</f>
        <v>34.300000000000004</v>
      </c>
    </row>
    <row r="3" spans="1:5" x14ac:dyDescent="0.25">
      <c r="A3" s="5">
        <v>1</v>
      </c>
      <c r="B3" s="5">
        <v>40</v>
      </c>
      <c r="C3" s="6">
        <f>A3*B3</f>
        <v>40</v>
      </c>
      <c r="D3" s="6">
        <f t="shared" ref="D3:D5" si="0">_xlfn.BINOM.DIST(A3,3,0.3,FALSE)</f>
        <v>0.441</v>
      </c>
      <c r="E3" s="6">
        <f t="shared" ref="E3:E6" si="1">D3*100</f>
        <v>44.1</v>
      </c>
    </row>
    <row r="4" spans="1:5" x14ac:dyDescent="0.25">
      <c r="A4" s="5">
        <v>2</v>
      </c>
      <c r="B4" s="5">
        <v>22</v>
      </c>
      <c r="C4" s="6">
        <f>A4*B4</f>
        <v>44</v>
      </c>
      <c r="D4" s="6">
        <f t="shared" si="0"/>
        <v>0.18900000000000008</v>
      </c>
      <c r="E4" s="6">
        <f t="shared" si="1"/>
        <v>18.900000000000009</v>
      </c>
    </row>
    <row r="5" spans="1:5" x14ac:dyDescent="0.25">
      <c r="A5" s="5">
        <v>3</v>
      </c>
      <c r="B5" s="5">
        <v>2</v>
      </c>
      <c r="C5" s="6">
        <f>A5*B5</f>
        <v>6</v>
      </c>
      <c r="D5" s="6">
        <f t="shared" si="0"/>
        <v>2.6999999999999982E-2</v>
      </c>
      <c r="E5" s="6">
        <f t="shared" si="1"/>
        <v>2.6999999999999984</v>
      </c>
    </row>
    <row r="6" spans="1:5" x14ac:dyDescent="0.25">
      <c r="A6" s="2"/>
      <c r="B6" s="7">
        <f>SUM(B2:B5)</f>
        <v>100</v>
      </c>
      <c r="C6" s="7">
        <f>SUM(C2:C5)</f>
        <v>90</v>
      </c>
      <c r="D6" s="7">
        <f>SUM(D2:D5)</f>
        <v>1</v>
      </c>
      <c r="E6" s="7">
        <f t="shared" si="1"/>
        <v>100</v>
      </c>
    </row>
    <row r="9" spans="1:5" x14ac:dyDescent="0.25">
      <c r="B9" s="2" t="s">
        <v>3</v>
      </c>
      <c r="C9" s="2">
        <v>0.9</v>
      </c>
    </row>
    <row r="10" spans="1:5" x14ac:dyDescent="0.25">
      <c r="B10" s="2" t="s">
        <v>4</v>
      </c>
      <c r="C10" s="2">
        <v>3</v>
      </c>
    </row>
    <row r="11" spans="1:5" x14ac:dyDescent="0.25">
      <c r="B11" s="2" t="s">
        <v>5</v>
      </c>
      <c r="C11" s="2">
        <f>C9/C10</f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120" zoomScaleNormal="120" workbookViewId="0">
      <selection activeCell="D16" sqref="D16"/>
    </sheetView>
  </sheetViews>
  <sheetFormatPr defaultRowHeight="15" x14ac:dyDescent="0.25"/>
  <cols>
    <col min="1" max="1" width="20" customWidth="1"/>
    <col min="2" max="2" width="11.140625" customWidth="1"/>
    <col min="16" max="16" width="13.7109375" customWidth="1"/>
    <col min="17" max="17" width="13.5703125" customWidth="1"/>
  </cols>
  <sheetData>
    <row r="1" spans="1:20" x14ac:dyDescent="0.25">
      <c r="A1" s="3" t="s">
        <v>0</v>
      </c>
      <c r="B1" s="3" t="s">
        <v>1</v>
      </c>
      <c r="C1" s="3" t="s">
        <v>8</v>
      </c>
      <c r="D1" s="3" t="s">
        <v>7</v>
      </c>
      <c r="E1" s="3" t="s">
        <v>10</v>
      </c>
    </row>
    <row r="2" spans="1:20" x14ac:dyDescent="0.25">
      <c r="A2" s="3">
        <v>0</v>
      </c>
      <c r="B2" s="3">
        <v>25</v>
      </c>
      <c r="C2" s="3">
        <f>A2*B2</f>
        <v>0</v>
      </c>
      <c r="D2" s="3">
        <f>_xlfn.BINOM.DIST(A2,5,$C$13,FALSE)</f>
        <v>2.6559922791423992E-2</v>
      </c>
      <c r="E2" s="3">
        <f>D2*350</f>
        <v>9.2959729769983976</v>
      </c>
    </row>
    <row r="3" spans="1:20" x14ac:dyDescent="0.25">
      <c r="A3" s="3">
        <v>1</v>
      </c>
      <c r="B3" s="3">
        <v>48</v>
      </c>
      <c r="C3" s="3">
        <f t="shared" ref="C3:C7" si="0">A3*B3</f>
        <v>48</v>
      </c>
      <c r="D3" s="3">
        <f t="shared" ref="D3:D7" si="1">_xlfn.BINOM.DIST(A3,5,$C$13,FALSE)</f>
        <v>0.14157975372287995</v>
      </c>
      <c r="E3" s="3">
        <f t="shared" ref="E3:E7" si="2">D3*350</f>
        <v>49.552913803007982</v>
      </c>
    </row>
    <row r="4" spans="1:20" x14ac:dyDescent="0.25">
      <c r="A4" s="3">
        <v>2</v>
      </c>
      <c r="B4" s="3">
        <v>90</v>
      </c>
      <c r="C4" s="3">
        <f t="shared" si="0"/>
        <v>180</v>
      </c>
      <c r="D4" s="3">
        <f t="shared" si="1"/>
        <v>0.30188079719423994</v>
      </c>
      <c r="E4" s="3">
        <f t="shared" si="2"/>
        <v>105.65827901798397</v>
      </c>
    </row>
    <row r="5" spans="1:20" x14ac:dyDescent="0.25">
      <c r="A5" s="3">
        <v>3</v>
      </c>
      <c r="B5" s="3">
        <v>102</v>
      </c>
      <c r="C5" s="3">
        <f t="shared" si="0"/>
        <v>306</v>
      </c>
      <c r="D5" s="3">
        <f t="shared" si="1"/>
        <v>0.32183985816575994</v>
      </c>
      <c r="E5" s="3">
        <f t="shared" si="2"/>
        <v>112.64395035801599</v>
      </c>
    </row>
    <row r="6" spans="1:20" x14ac:dyDescent="0.25">
      <c r="A6" s="4">
        <v>4</v>
      </c>
      <c r="B6" s="4">
        <v>56</v>
      </c>
      <c r="C6" s="3">
        <f t="shared" si="0"/>
        <v>224</v>
      </c>
      <c r="D6" s="3">
        <f t="shared" si="1"/>
        <v>0.17155926323712004</v>
      </c>
      <c r="E6" s="3">
        <f t="shared" si="2"/>
        <v>60.045742132992011</v>
      </c>
    </row>
    <row r="7" spans="1:20" x14ac:dyDescent="0.25">
      <c r="A7" s="4">
        <v>5</v>
      </c>
      <c r="B7" s="4">
        <v>29</v>
      </c>
      <c r="C7" s="3">
        <f t="shared" si="0"/>
        <v>145</v>
      </c>
      <c r="D7" s="3">
        <f t="shared" si="1"/>
        <v>3.6580404888576015E-2</v>
      </c>
      <c r="E7" s="3">
        <f t="shared" si="2"/>
        <v>12.803141711001606</v>
      </c>
      <c r="P7" s="8"/>
      <c r="Q7" s="8"/>
      <c r="R7" s="8"/>
      <c r="S7" s="8"/>
      <c r="T7" s="8"/>
    </row>
    <row r="8" spans="1:20" x14ac:dyDescent="0.25">
      <c r="A8" s="3"/>
      <c r="B8" s="3">
        <f>SUM(B2:B7)</f>
        <v>350</v>
      </c>
      <c r="C8" s="3">
        <f>SUM(C2:C7)</f>
        <v>903</v>
      </c>
      <c r="D8" s="3">
        <f>SUM(D2:D7)</f>
        <v>0.99999999999999989</v>
      </c>
      <c r="E8" s="3">
        <f>SUM(E2:E7)</f>
        <v>349.99999999999994</v>
      </c>
      <c r="P8" s="5"/>
      <c r="Q8" s="5"/>
      <c r="R8" s="6"/>
      <c r="S8" s="6"/>
      <c r="T8" s="6"/>
    </row>
    <row r="9" spans="1:20" x14ac:dyDescent="0.25">
      <c r="P9" s="5"/>
      <c r="Q9" s="5"/>
      <c r="R9" s="6"/>
      <c r="S9" s="6"/>
      <c r="T9" s="6"/>
    </row>
    <row r="10" spans="1:20" x14ac:dyDescent="0.25">
      <c r="P10" s="5"/>
      <c r="Q10" s="5"/>
      <c r="R10" s="6"/>
      <c r="S10" s="6"/>
      <c r="T10" s="6"/>
    </row>
    <row r="11" spans="1:20" x14ac:dyDescent="0.25">
      <c r="B11" s="10" t="s">
        <v>9</v>
      </c>
      <c r="C11" s="10">
        <f>C8/B8</f>
        <v>2.58</v>
      </c>
      <c r="P11" s="5"/>
      <c r="Q11" s="5"/>
      <c r="R11" s="6"/>
      <c r="S11" s="6"/>
      <c r="T11" s="6"/>
    </row>
    <row r="12" spans="1:20" x14ac:dyDescent="0.25">
      <c r="B12" s="10" t="s">
        <v>4</v>
      </c>
      <c r="C12" s="10">
        <v>5</v>
      </c>
      <c r="P12" s="2"/>
      <c r="Q12" s="7"/>
      <c r="R12" s="7"/>
      <c r="S12" s="7"/>
      <c r="T12" s="7"/>
    </row>
    <row r="13" spans="1:20" x14ac:dyDescent="0.25">
      <c r="B13" s="10" t="s">
        <v>5</v>
      </c>
      <c r="C13" s="10">
        <f>C11/C12</f>
        <v>0.51600000000000001</v>
      </c>
    </row>
    <row r="14" spans="1:20" x14ac:dyDescent="0.25">
      <c r="S14" s="2"/>
      <c r="T14" s="2"/>
    </row>
    <row r="15" spans="1:20" x14ac:dyDescent="0.25">
      <c r="S15" s="2"/>
      <c r="T15" s="2"/>
    </row>
    <row r="16" spans="1:20" x14ac:dyDescent="0.25">
      <c r="S16" s="2"/>
      <c r="T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60" zoomScaleNormal="160" workbookViewId="0">
      <selection activeCell="B10" sqref="B10"/>
    </sheetView>
  </sheetViews>
  <sheetFormatPr defaultRowHeight="15" x14ac:dyDescent="0.25"/>
  <cols>
    <col min="1" max="1" width="16.85546875" customWidth="1"/>
    <col min="4" max="4" width="12.42578125" bestFit="1" customWidth="1"/>
  </cols>
  <sheetData>
    <row r="1" spans="1:5" x14ac:dyDescent="0.25">
      <c r="A1" s="3" t="s">
        <v>11</v>
      </c>
      <c r="B1" s="3" t="s">
        <v>1</v>
      </c>
      <c r="C1" s="3" t="s">
        <v>2</v>
      </c>
      <c r="D1" s="3" t="s">
        <v>12</v>
      </c>
      <c r="E1" s="3" t="s">
        <v>13</v>
      </c>
    </row>
    <row r="2" spans="1:5" x14ac:dyDescent="0.25">
      <c r="A2" s="3">
        <v>0</v>
      </c>
      <c r="B2" s="3">
        <v>211</v>
      </c>
      <c r="C2" s="3">
        <f>A2*B2</f>
        <v>0</v>
      </c>
      <c r="D2" s="3">
        <f>_xlfn.POISSON.DIST(A2,$C$10,FALSE)</f>
        <v>0.64403642108314141</v>
      </c>
      <c r="E2" s="3">
        <f>D2*$B$7</f>
        <v>209.31183685202095</v>
      </c>
    </row>
    <row r="3" spans="1:5" x14ac:dyDescent="0.25">
      <c r="A3" s="3">
        <v>1</v>
      </c>
      <c r="B3" s="3">
        <v>90</v>
      </c>
      <c r="C3" s="3">
        <f t="shared" ref="C3:C7" si="0">A3*B3</f>
        <v>90</v>
      </c>
      <c r="D3" s="3">
        <f t="shared" ref="D3:D6" si="1">_xlfn.POISSON.DIST(A3,$C$10,FALSE)</f>
        <v>0.28337602527658218</v>
      </c>
      <c r="E3" s="3">
        <f t="shared" ref="E3:E6" si="2">D3*$B$7</f>
        <v>92.097208214889207</v>
      </c>
    </row>
    <row r="4" spans="1:5" x14ac:dyDescent="0.25">
      <c r="A4" s="3">
        <v>2</v>
      </c>
      <c r="B4" s="3">
        <v>19</v>
      </c>
      <c r="C4" s="3">
        <f t="shared" si="0"/>
        <v>38</v>
      </c>
      <c r="D4" s="3">
        <f t="shared" si="1"/>
        <v>6.2342725560848078E-2</v>
      </c>
      <c r="E4" s="3">
        <f t="shared" si="2"/>
        <v>20.261385807275627</v>
      </c>
    </row>
    <row r="5" spans="1:5" x14ac:dyDescent="0.25">
      <c r="A5" s="3">
        <v>3</v>
      </c>
      <c r="B5" s="3">
        <v>5</v>
      </c>
      <c r="C5" s="3">
        <f t="shared" si="0"/>
        <v>15</v>
      </c>
      <c r="D5" s="3">
        <f t="shared" si="1"/>
        <v>9.1435997489243883E-3</v>
      </c>
      <c r="E5" s="3">
        <f t="shared" si="2"/>
        <v>2.9716699184004263</v>
      </c>
    </row>
    <row r="6" spans="1:5" x14ac:dyDescent="0.25">
      <c r="A6" s="4">
        <v>4</v>
      </c>
      <c r="B6" s="4">
        <v>0</v>
      </c>
      <c r="C6" s="3">
        <f t="shared" si="0"/>
        <v>0</v>
      </c>
      <c r="D6" s="3">
        <f t="shared" si="1"/>
        <v>1.0057959723816822E-3</v>
      </c>
      <c r="E6" s="3">
        <f t="shared" si="2"/>
        <v>0.32688369102404674</v>
      </c>
    </row>
    <row r="7" spans="1:5" x14ac:dyDescent="0.25">
      <c r="A7" s="4"/>
      <c r="B7" s="4">
        <f>SUM(B2:B6)</f>
        <v>325</v>
      </c>
      <c r="C7" s="3">
        <f>SUM(C2:C6)</f>
        <v>143</v>
      </c>
      <c r="D7" s="3">
        <f>SUM(D2:D6)</f>
        <v>0.99990456764187774</v>
      </c>
      <c r="E7" s="3">
        <f>SUM(E2:E6)</f>
        <v>324.96898448361026</v>
      </c>
    </row>
    <row r="10" spans="1:5" x14ac:dyDescent="0.25">
      <c r="B10" s="1" t="s">
        <v>3</v>
      </c>
      <c r="C10" s="1">
        <f>C7/B7</f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120" zoomScaleNormal="120" workbookViewId="0">
      <selection activeCell="C10" sqref="B10:C10"/>
    </sheetView>
  </sheetViews>
  <sheetFormatPr defaultRowHeight="15" x14ac:dyDescent="0.25"/>
  <cols>
    <col min="1" max="1" width="16.28515625" customWidth="1"/>
    <col min="2" max="2" width="10.140625" customWidth="1"/>
  </cols>
  <sheetData>
    <row r="1" spans="1:19" x14ac:dyDescent="0.25">
      <c r="A1" s="3" t="s">
        <v>14</v>
      </c>
      <c r="B1" s="3" t="s">
        <v>1</v>
      </c>
      <c r="C1" s="2" t="s">
        <v>2</v>
      </c>
      <c r="D1" s="2" t="s">
        <v>12</v>
      </c>
      <c r="E1" s="2" t="s">
        <v>13</v>
      </c>
    </row>
    <row r="2" spans="1:19" x14ac:dyDescent="0.25">
      <c r="A2" s="3">
        <v>0</v>
      </c>
      <c r="B2" s="3">
        <v>213</v>
      </c>
      <c r="C2" s="2">
        <f>A2*B2</f>
        <v>0</v>
      </c>
      <c r="D2" s="2">
        <f>_xlfn.POISSON.DIST(A2,$C$10,FALSE)</f>
        <v>0.50535203174428589</v>
      </c>
      <c r="E2" s="2">
        <f>D2*400</f>
        <v>202.14081269771435</v>
      </c>
    </row>
    <row r="3" spans="1:19" x14ac:dyDescent="0.25">
      <c r="A3" s="3">
        <v>1</v>
      </c>
      <c r="B3" s="3">
        <v>128</v>
      </c>
      <c r="C3" s="2">
        <f t="shared" ref="C3:C8" si="0">A3*B3</f>
        <v>128</v>
      </c>
      <c r="D3" s="2">
        <f t="shared" ref="D3:D7" si="1">_xlfn.POISSON.DIST(A3,$C$10,FALSE)</f>
        <v>0.34490276166547507</v>
      </c>
      <c r="E3" s="2">
        <f t="shared" ref="E3:E7" si="2">D3*400</f>
        <v>137.96110466619004</v>
      </c>
    </row>
    <row r="4" spans="1:19" x14ac:dyDescent="0.25">
      <c r="A4" s="3">
        <v>2</v>
      </c>
      <c r="B4" s="3">
        <v>37</v>
      </c>
      <c r="C4" s="2">
        <f t="shared" si="0"/>
        <v>74</v>
      </c>
      <c r="D4" s="2">
        <f t="shared" si="1"/>
        <v>0.11769806741834338</v>
      </c>
      <c r="E4" s="2">
        <f t="shared" si="2"/>
        <v>47.079226967337348</v>
      </c>
    </row>
    <row r="5" spans="1:19" x14ac:dyDescent="0.25">
      <c r="A5" s="3">
        <v>3</v>
      </c>
      <c r="B5" s="3">
        <v>18</v>
      </c>
      <c r="C5" s="2">
        <f t="shared" si="0"/>
        <v>54</v>
      </c>
      <c r="D5" s="2">
        <f t="shared" si="1"/>
        <v>2.6776310337673116E-2</v>
      </c>
      <c r="E5" s="2">
        <f t="shared" si="2"/>
        <v>10.710524135069246</v>
      </c>
    </row>
    <row r="6" spans="1:19" x14ac:dyDescent="0.25">
      <c r="A6" s="3">
        <v>4</v>
      </c>
      <c r="B6" s="3">
        <v>3</v>
      </c>
      <c r="C6" s="2">
        <f t="shared" si="0"/>
        <v>12</v>
      </c>
      <c r="D6" s="2">
        <f t="shared" si="1"/>
        <v>4.5687079513654751E-3</v>
      </c>
      <c r="E6" s="2">
        <f t="shared" si="2"/>
        <v>1.82748318054619</v>
      </c>
    </row>
    <row r="7" spans="1:19" x14ac:dyDescent="0.25">
      <c r="A7" s="3">
        <v>5</v>
      </c>
      <c r="B7" s="3">
        <v>1</v>
      </c>
      <c r="C7" s="2">
        <f t="shared" si="0"/>
        <v>5</v>
      </c>
      <c r="D7" s="2">
        <f t="shared" si="1"/>
        <v>6.2362863536138762E-4</v>
      </c>
      <c r="E7" s="2">
        <f t="shared" si="2"/>
        <v>0.24945145414455505</v>
      </c>
    </row>
    <row r="8" spans="1:19" x14ac:dyDescent="0.25">
      <c r="A8" s="3" t="s">
        <v>15</v>
      </c>
      <c r="B8" s="3">
        <v>0</v>
      </c>
      <c r="C8" s="2">
        <f>SUM(C2:C7)</f>
        <v>273</v>
      </c>
      <c r="D8" s="2">
        <f>SUM(D2:D7)</f>
        <v>0.99992150775250421</v>
      </c>
      <c r="E8" s="2">
        <f>SUM(E2:E7)</f>
        <v>399.96860310100175</v>
      </c>
    </row>
    <row r="10" spans="1:19" x14ac:dyDescent="0.25">
      <c r="B10" s="2" t="s">
        <v>3</v>
      </c>
      <c r="C10" s="2">
        <f>C8/400</f>
        <v>0.6825</v>
      </c>
    </row>
    <row r="11" spans="1:19" x14ac:dyDescent="0.25">
      <c r="O11" s="3"/>
      <c r="P11" s="3"/>
      <c r="Q11" s="2"/>
      <c r="R11" s="2"/>
      <c r="S11" s="2"/>
    </row>
    <row r="12" spans="1:19" x14ac:dyDescent="0.25">
      <c r="O12" s="3"/>
      <c r="P12" s="3"/>
      <c r="Q12" s="2"/>
      <c r="R12" s="2"/>
      <c r="S12" s="2"/>
    </row>
    <row r="13" spans="1:19" x14ac:dyDescent="0.25">
      <c r="O13" s="3"/>
      <c r="P13" s="3"/>
      <c r="Q13" s="2"/>
      <c r="R13" s="2"/>
      <c r="S13" s="2"/>
    </row>
    <row r="14" spans="1:19" x14ac:dyDescent="0.25">
      <c r="O14" s="3"/>
      <c r="P14" s="3"/>
      <c r="Q14" s="2"/>
      <c r="R14" s="2"/>
      <c r="S14" s="2"/>
    </row>
    <row r="15" spans="1:19" x14ac:dyDescent="0.25">
      <c r="O15" s="3"/>
      <c r="P15" s="3"/>
      <c r="Q15" s="2"/>
      <c r="R15" s="2"/>
      <c r="S15" s="2"/>
    </row>
    <row r="16" spans="1:19" x14ac:dyDescent="0.25">
      <c r="O16" s="4"/>
      <c r="P16" s="4"/>
      <c r="Q16" s="2"/>
      <c r="R16" s="2"/>
      <c r="S16" s="2"/>
    </row>
    <row r="17" spans="15:19" x14ac:dyDescent="0.25">
      <c r="O17" s="4"/>
      <c r="P17" s="4"/>
      <c r="Q17" s="2"/>
      <c r="R17" s="2"/>
      <c r="S17" s="2"/>
    </row>
    <row r="22" spans="15:19" x14ac:dyDescent="0.25">
      <c r="Q22" s="1"/>
      <c r="R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="140" zoomScaleNormal="140" workbookViewId="0">
      <selection activeCell="N14" sqref="N14"/>
    </sheetView>
  </sheetViews>
  <sheetFormatPr defaultRowHeight="15" x14ac:dyDescent="0.25"/>
  <cols>
    <col min="1" max="1" width="12.28515625" customWidth="1"/>
    <col min="2" max="2" width="13.7109375" customWidth="1"/>
  </cols>
  <sheetData>
    <row r="1" spans="1:17" x14ac:dyDescent="0.25">
      <c r="A1" t="s">
        <v>16</v>
      </c>
      <c r="B1" t="s">
        <v>17</v>
      </c>
      <c r="C1" t="s">
        <v>25</v>
      </c>
      <c r="D1" t="s">
        <v>2</v>
      </c>
      <c r="E1" t="s">
        <v>27</v>
      </c>
      <c r="G1" s="9" t="s">
        <v>30</v>
      </c>
      <c r="H1" s="9" t="s">
        <v>31</v>
      </c>
      <c r="I1" s="9" t="s">
        <v>12</v>
      </c>
      <c r="J1" s="9" t="s">
        <v>13</v>
      </c>
    </row>
    <row r="2" spans="1:17" x14ac:dyDescent="0.25">
      <c r="A2" t="s">
        <v>18</v>
      </c>
      <c r="B2">
        <v>8</v>
      </c>
      <c r="C2">
        <v>35</v>
      </c>
      <c r="D2">
        <f>B2*C2</f>
        <v>280</v>
      </c>
      <c r="E2">
        <f>D2*C2</f>
        <v>9800</v>
      </c>
      <c r="H2">
        <v>0</v>
      </c>
      <c r="I2">
        <f>H3-H2</f>
        <v>7.5458774151823671E-3</v>
      </c>
      <c r="J2">
        <f>$B$9*I2</f>
        <v>1.5091754830364734</v>
      </c>
      <c r="M2" t="s">
        <v>33</v>
      </c>
      <c r="N2" t="s">
        <v>1</v>
      </c>
      <c r="O2" t="s">
        <v>40</v>
      </c>
      <c r="P2" t="s">
        <v>2</v>
      </c>
      <c r="Q2" t="s">
        <v>27</v>
      </c>
    </row>
    <row r="3" spans="1:17" x14ac:dyDescent="0.25">
      <c r="A3" t="s">
        <v>19</v>
      </c>
      <c r="B3">
        <v>24</v>
      </c>
      <c r="C3">
        <v>45</v>
      </c>
      <c r="D3">
        <f t="shared" ref="D3:D8" si="0">B3*C3</f>
        <v>1080</v>
      </c>
      <c r="E3">
        <f t="shared" ref="E3:E8" si="1">D3*C3</f>
        <v>48600</v>
      </c>
      <c r="G3">
        <v>30</v>
      </c>
      <c r="H3">
        <f>_xlfn.NORM.DIST(G3,$C$11,$C$13,TRUE)</f>
        <v>7.5458774151823671E-3</v>
      </c>
      <c r="I3">
        <f t="shared" ref="I3:I10" si="2">H4-H3</f>
        <v>3.7294245131777613E-2</v>
      </c>
      <c r="J3">
        <f t="shared" ref="J3:J10" si="3">$B$9*I3</f>
        <v>7.4588490263555229</v>
      </c>
      <c r="M3" t="s">
        <v>34</v>
      </c>
      <c r="N3">
        <v>8</v>
      </c>
      <c r="O3">
        <v>62.5</v>
      </c>
      <c r="P3">
        <f>N3*O3</f>
        <v>500</v>
      </c>
      <c r="Q3">
        <f>P3*O3</f>
        <v>31250</v>
      </c>
    </row>
    <row r="4" spans="1:17" x14ac:dyDescent="0.25">
      <c r="A4" t="s">
        <v>20</v>
      </c>
      <c r="B4">
        <v>48</v>
      </c>
      <c r="C4">
        <v>55</v>
      </c>
      <c r="D4">
        <f t="shared" si="0"/>
        <v>2640</v>
      </c>
      <c r="E4">
        <f t="shared" si="1"/>
        <v>145200</v>
      </c>
      <c r="G4">
        <v>40</v>
      </c>
      <c r="H4">
        <f t="shared" ref="H4:H10" si="4">_xlfn.NORM.DIST(G4,$C$11,$C$13,TRUE)</f>
        <v>4.484012254695998E-2</v>
      </c>
      <c r="I4">
        <f t="shared" si="2"/>
        <v>0.12268184569588225</v>
      </c>
      <c r="J4">
        <f t="shared" si="3"/>
        <v>24.53636913917645</v>
      </c>
      <c r="M4" t="s">
        <v>35</v>
      </c>
      <c r="N4">
        <v>24</v>
      </c>
      <c r="O4">
        <v>67.5</v>
      </c>
      <c r="P4">
        <f t="shared" ref="P4:P9" si="5">N4*O4</f>
        <v>1620</v>
      </c>
      <c r="Q4">
        <f t="shared" ref="Q4:Q9" si="6">P4*O4</f>
        <v>109350</v>
      </c>
    </row>
    <row r="5" spans="1:17" x14ac:dyDescent="0.25">
      <c r="A5" t="s">
        <v>21</v>
      </c>
      <c r="B5">
        <v>68</v>
      </c>
      <c r="C5">
        <v>65</v>
      </c>
      <c r="D5">
        <f t="shared" si="0"/>
        <v>4420</v>
      </c>
      <c r="E5">
        <f t="shared" si="1"/>
        <v>287300</v>
      </c>
      <c r="G5">
        <v>50</v>
      </c>
      <c r="H5">
        <f t="shared" si="4"/>
        <v>0.16752196824284224</v>
      </c>
      <c r="I5">
        <f t="shared" si="2"/>
        <v>0.24116607987921021</v>
      </c>
      <c r="J5">
        <f t="shared" si="3"/>
        <v>48.233215975842043</v>
      </c>
      <c r="M5" t="s">
        <v>36</v>
      </c>
      <c r="N5">
        <v>48</v>
      </c>
      <c r="O5">
        <v>72.5</v>
      </c>
      <c r="P5">
        <f t="shared" si="5"/>
        <v>3480</v>
      </c>
      <c r="Q5">
        <f t="shared" si="6"/>
        <v>252300</v>
      </c>
    </row>
    <row r="6" spans="1:17" x14ac:dyDescent="0.25">
      <c r="A6" t="s">
        <v>22</v>
      </c>
      <c r="B6">
        <v>30</v>
      </c>
      <c r="C6">
        <v>75</v>
      </c>
      <c r="D6">
        <f t="shared" si="0"/>
        <v>2250</v>
      </c>
      <c r="E6">
        <f t="shared" si="1"/>
        <v>168750</v>
      </c>
      <c r="G6">
        <v>60</v>
      </c>
      <c r="H6">
        <f t="shared" si="4"/>
        <v>0.40868804812205245</v>
      </c>
      <c r="I6">
        <f t="shared" si="2"/>
        <v>0.28353508311820158</v>
      </c>
      <c r="J6">
        <f t="shared" si="3"/>
        <v>56.707016623640314</v>
      </c>
      <c r="M6" t="s">
        <v>37</v>
      </c>
      <c r="N6">
        <v>68</v>
      </c>
      <c r="O6">
        <v>77.5</v>
      </c>
      <c r="P6">
        <f t="shared" si="5"/>
        <v>5270</v>
      </c>
      <c r="Q6">
        <f t="shared" si="6"/>
        <v>408425</v>
      </c>
    </row>
    <row r="7" spans="1:17" x14ac:dyDescent="0.25">
      <c r="A7" t="s">
        <v>23</v>
      </c>
      <c r="B7">
        <v>13</v>
      </c>
      <c r="C7">
        <v>85</v>
      </c>
      <c r="D7">
        <f t="shared" si="0"/>
        <v>1105</v>
      </c>
      <c r="E7">
        <f t="shared" si="1"/>
        <v>93925</v>
      </c>
      <c r="G7">
        <v>70</v>
      </c>
      <c r="H7">
        <f t="shared" si="4"/>
        <v>0.69222313124025403</v>
      </c>
      <c r="I7">
        <f t="shared" si="2"/>
        <v>0.19940713148829525</v>
      </c>
      <c r="J7">
        <f t="shared" si="3"/>
        <v>39.881426297659047</v>
      </c>
      <c r="M7" t="s">
        <v>38</v>
      </c>
      <c r="N7">
        <v>30</v>
      </c>
      <c r="O7">
        <v>82.5</v>
      </c>
      <c r="P7">
        <f t="shared" si="5"/>
        <v>2475</v>
      </c>
      <c r="Q7">
        <f t="shared" si="6"/>
        <v>204187.5</v>
      </c>
    </row>
    <row r="8" spans="1:17" x14ac:dyDescent="0.25">
      <c r="A8" t="s">
        <v>24</v>
      </c>
      <c r="B8">
        <v>9</v>
      </c>
      <c r="C8">
        <v>95</v>
      </c>
      <c r="D8">
        <f t="shared" si="0"/>
        <v>855</v>
      </c>
      <c r="E8">
        <f t="shared" si="1"/>
        <v>81225</v>
      </c>
      <c r="G8">
        <v>80</v>
      </c>
      <c r="H8">
        <f t="shared" si="4"/>
        <v>0.89163026272854928</v>
      </c>
      <c r="I8">
        <f t="shared" si="2"/>
        <v>8.3854553020890621E-2</v>
      </c>
      <c r="J8">
        <f t="shared" si="3"/>
        <v>16.770910604178123</v>
      </c>
      <c r="M8" t="s">
        <v>39</v>
      </c>
      <c r="N8">
        <v>16</v>
      </c>
      <c r="O8">
        <v>87.5</v>
      </c>
      <c r="P8">
        <f t="shared" si="5"/>
        <v>1400</v>
      </c>
      <c r="Q8">
        <f t="shared" si="6"/>
        <v>122500</v>
      </c>
    </row>
    <row r="9" spans="1:17" x14ac:dyDescent="0.25">
      <c r="A9" s="9" t="s">
        <v>32</v>
      </c>
      <c r="B9" s="9">
        <f>SUM(B2:B8)</f>
        <v>200</v>
      </c>
      <c r="C9" s="9"/>
      <c r="D9" s="9">
        <f>SUM(D2:D8)</f>
        <v>12630</v>
      </c>
      <c r="E9" s="9">
        <f>SUM(E2:E8)</f>
        <v>834800</v>
      </c>
      <c r="G9">
        <v>90</v>
      </c>
      <c r="H9">
        <f t="shared" si="4"/>
        <v>0.9754848157494399</v>
      </c>
      <c r="I9">
        <f t="shared" si="2"/>
        <v>2.1062879754574104E-2</v>
      </c>
      <c r="J9">
        <f t="shared" si="3"/>
        <v>4.2125759509148208</v>
      </c>
      <c r="M9" t="s">
        <v>41</v>
      </c>
      <c r="N9">
        <v>6</v>
      </c>
      <c r="O9">
        <v>92.5</v>
      </c>
      <c r="P9">
        <f t="shared" si="5"/>
        <v>555</v>
      </c>
      <c r="Q9">
        <f t="shared" si="6"/>
        <v>51337.5</v>
      </c>
    </row>
    <row r="10" spans="1:17" x14ac:dyDescent="0.25">
      <c r="G10">
        <v>100</v>
      </c>
      <c r="H10">
        <f t="shared" si="4"/>
        <v>0.99654769550401401</v>
      </c>
      <c r="I10">
        <f t="shared" si="2"/>
        <v>3.4523044959859917E-3</v>
      </c>
      <c r="J10">
        <f t="shared" si="3"/>
        <v>0.69046089919719833</v>
      </c>
      <c r="M10" s="8"/>
      <c r="N10" s="8">
        <f>SUM(N3:N9)</f>
        <v>200</v>
      </c>
      <c r="O10" s="8"/>
      <c r="P10" s="8">
        <f>SUM(P3:P9)</f>
        <v>15300</v>
      </c>
      <c r="Q10" s="8">
        <f>SUM(Q3:Q9)</f>
        <v>1179350</v>
      </c>
    </row>
    <row r="11" spans="1:17" x14ac:dyDescent="0.25">
      <c r="B11" s="2" t="s">
        <v>26</v>
      </c>
      <c r="C11" s="2">
        <f>D9/B9</f>
        <v>63.15</v>
      </c>
      <c r="G11" s="8" t="s">
        <v>32</v>
      </c>
      <c r="H11" s="8">
        <v>1</v>
      </c>
      <c r="I11" s="8">
        <f>SUM(I2:I10)</f>
        <v>1</v>
      </c>
      <c r="J11" s="8">
        <f>SUM(J2:J10)</f>
        <v>199.99999999999997</v>
      </c>
    </row>
    <row r="12" spans="1:17" x14ac:dyDescent="0.25">
      <c r="B12" s="2" t="s">
        <v>28</v>
      </c>
      <c r="C12" s="2">
        <f>(E9/B9)-(C11^2)</f>
        <v>186.07750000000033</v>
      </c>
      <c r="M12" t="s">
        <v>26</v>
      </c>
      <c r="N12">
        <f>P10/N10</f>
        <v>76.5</v>
      </c>
    </row>
    <row r="13" spans="1:17" x14ac:dyDescent="0.25">
      <c r="B13" s="2" t="s">
        <v>29</v>
      </c>
      <c r="C13" s="2">
        <f>SQRT(C12)</f>
        <v>13.641022688933566</v>
      </c>
      <c r="M13" t="s">
        <v>42</v>
      </c>
    </row>
    <row r="14" spans="1:17" x14ac:dyDescent="0.25">
      <c r="M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A1:D8"/>
    </sheetView>
  </sheetViews>
  <sheetFormatPr defaultRowHeight="15" x14ac:dyDescent="0.25"/>
  <sheetData>
    <row r="1" spans="1:4" x14ac:dyDescent="0.25">
      <c r="A1" t="s">
        <v>33</v>
      </c>
      <c r="B1" t="s">
        <v>1</v>
      </c>
      <c r="C1" t="s">
        <v>40</v>
      </c>
      <c r="D1" t="s">
        <v>2</v>
      </c>
    </row>
    <row r="2" spans="1:4" x14ac:dyDescent="0.25">
      <c r="A2" t="s">
        <v>34</v>
      </c>
      <c r="B2">
        <v>8</v>
      </c>
      <c r="C2">
        <v>62.5</v>
      </c>
    </row>
    <row r="3" spans="1:4" x14ac:dyDescent="0.25">
      <c r="A3" t="s">
        <v>35</v>
      </c>
      <c r="B3">
        <v>24</v>
      </c>
      <c r="C3">
        <v>62.5</v>
      </c>
    </row>
    <row r="4" spans="1:4" x14ac:dyDescent="0.25">
      <c r="A4" t="s">
        <v>36</v>
      </c>
      <c r="B4">
        <v>48</v>
      </c>
      <c r="C4">
        <v>62.5</v>
      </c>
    </row>
    <row r="5" spans="1:4" x14ac:dyDescent="0.25">
      <c r="A5" t="s">
        <v>37</v>
      </c>
      <c r="B5">
        <v>68</v>
      </c>
      <c r="C5">
        <v>62.5</v>
      </c>
    </row>
    <row r="6" spans="1:4" x14ac:dyDescent="0.25">
      <c r="A6" t="s">
        <v>38</v>
      </c>
      <c r="B6">
        <v>30</v>
      </c>
      <c r="C6">
        <v>62.5</v>
      </c>
    </row>
    <row r="7" spans="1:4" x14ac:dyDescent="0.25">
      <c r="A7" t="s">
        <v>39</v>
      </c>
      <c r="B7">
        <v>16</v>
      </c>
      <c r="C7">
        <v>62.5</v>
      </c>
    </row>
    <row r="8" spans="1:4" x14ac:dyDescent="0.25">
      <c r="A8" t="s">
        <v>41</v>
      </c>
      <c r="B8">
        <v>6</v>
      </c>
      <c r="C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P4_Q1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2023-03-10T10:00:00Z</dcterms:created>
  <dcterms:modified xsi:type="dcterms:W3CDTF">2023-03-10T12:09:50Z</dcterms:modified>
</cp:coreProperties>
</file>