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offic\Downloads\"/>
    </mc:Choice>
  </mc:AlternateContent>
  <xr:revisionPtr revIDLastSave="0" documentId="13_ncr:1_{D1A02E81-2632-4D06-B0BD-46609B18F169}" xr6:coauthVersionLast="47" xr6:coauthVersionMax="47" xr10:uidLastSave="{00000000-0000-0000-0000-000000000000}"/>
  <bookViews>
    <workbookView xWindow="19090" yWindow="-110" windowWidth="19420" windowHeight="10300" activeTab="3" xr2:uid="{00000000-000D-0000-FFFF-FFFF00000000}"/>
  </bookViews>
  <sheets>
    <sheet name="Pivot " sheetId="4" r:id="rId1"/>
    <sheet name="Sales Data" sheetId="1" r:id="rId2"/>
    <sheet name="Pivot And Analysis" sheetId="2" r:id="rId3"/>
    <sheet name="Dashboard" sheetId="3" r:id="rId4"/>
  </sheets>
  <definedNames>
    <definedName name="Slicer_Month">#N/A</definedName>
    <definedName name="Slicer_Quarter">#N/A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 l="1"/>
  <c r="F5" i="2"/>
  <c r="F3" i="2"/>
  <c r="F4" i="2"/>
  <c r="H18" i="2"/>
  <c r="H15" i="2"/>
  <c r="H16" i="2" l="1"/>
  <c r="H19" i="2"/>
  <c r="H13" i="2"/>
</calcChain>
</file>

<file path=xl/sharedStrings.xml><?xml version="1.0" encoding="utf-8"?>
<sst xmlns="http://schemas.openxmlformats.org/spreadsheetml/2006/main" count="187" uniqueCount="47">
  <si>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</si>
  <si>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</si>
  <si>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</si>
  <si>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</si>
  <si>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</si>
  <si>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</si>
  <si>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</si>
  <si>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</si>
  <si>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</si>
  <si>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</si>
  <si>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</si>
  <si>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</si>
  <si>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</si>
  <si>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</si>
  <si>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</si>
  <si>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</si>
  <si>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</si>
  <si>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</si>
  <si>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</si>
  <si>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</si>
  <si>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Sales</t>
  </si>
  <si>
    <t>Sum of Profit</t>
  </si>
  <si>
    <t>Sum of Customers</t>
  </si>
  <si>
    <t>Grand Total</t>
  </si>
  <si>
    <t>sales</t>
  </si>
  <si>
    <t>Customer</t>
  </si>
  <si>
    <t>Headers</t>
  </si>
  <si>
    <t>Average of Sales Completion Rate</t>
  </si>
  <si>
    <t>Average of Profit Completion Rate</t>
  </si>
  <si>
    <t>Average of Customer Completion Rate</t>
  </si>
  <si>
    <t>Sales of completion</t>
  </si>
  <si>
    <t>Sales incompletion</t>
  </si>
  <si>
    <t>Profit completion</t>
  </si>
  <si>
    <t>Profit incompletion</t>
  </si>
  <si>
    <t>Customer completion</t>
  </si>
  <si>
    <t>Customer incompletion</t>
  </si>
  <si>
    <t>Row Labels</t>
  </si>
  <si>
    <t>Jan</t>
  </si>
  <si>
    <t>Feb</t>
  </si>
  <si>
    <t>Mar</t>
  </si>
  <si>
    <t>Apr</t>
  </si>
  <si>
    <t>May</t>
  </si>
  <si>
    <t>Jun</t>
  </si>
  <si>
    <t>Jul</t>
  </si>
  <si>
    <t>Aug</t>
  </si>
  <si>
    <t>Sum of Target Sales</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</si>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</sst>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_-[$$-409]* #,##0_ ;_-[$$-409]* \-#,##0\ ;_-[$$-409]* &quot;-&quot;??_ ;_-@_ "/>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2" fillId="2" borderId="1" xfId="0" applyFont="1" applyFill="1" applyBorder="1" applyAlignment="1">
      <alignment wrapText="1"/>
    </xf>
    <xf numFmtId="0" fontId="2" fillId="0" borderId="1" xfId="0" applyFont="1" applyBorder="1" applyAlignment="1">
      <alignment wrapText="1"/>
    </xf>
    <xf numFmtId="17" fontId="2" fillId="3" borderId="1" xfId="0" applyNumberFormat="1" applyFont="1" applyFill="1" applyBorder="1" applyAlignment="1">
      <alignment horizontal="right" wrapText="1"/>
    </xf>
    <xf numFmtId="0" fontId="2" fillId="3" borderId="1" xfId="0" applyFont="1" applyFill="1" applyBorder="1" applyAlignment="1">
      <alignment wrapText="1"/>
    </xf>
    <xf numFmtId="3" fontId="0" fillId="0" borderId="0" xfId="0" applyNumberFormat="1"/>
    <xf numFmtId="3" fontId="2" fillId="3" borderId="1" xfId="0" applyNumberFormat="1" applyFont="1" applyFill="1" applyBorder="1" applyAlignment="1">
      <alignment horizontal="right" wrapText="1"/>
    </xf>
    <xf numFmtId="0" fontId="2" fillId="3" borderId="1" xfId="0" applyFont="1" applyFill="1" applyBorder="1" applyAlignment="1">
      <alignment horizontal="right" wrapText="1"/>
    </xf>
    <xf numFmtId="9" fontId="0" fillId="0" borderId="0" xfId="0" applyNumberFormat="1"/>
    <xf numFmtId="9" fontId="2" fillId="3" borderId="1" xfId="0" applyNumberFormat="1" applyFont="1" applyFill="1" applyBorder="1" applyAlignment="1">
      <alignment horizontal="right" wrapText="1"/>
    </xf>
    <xf numFmtId="17" fontId="2" fillId="4" borderId="1" xfId="0" applyNumberFormat="1" applyFont="1" applyFill="1" applyBorder="1" applyAlignment="1">
      <alignment horizontal="right" wrapText="1"/>
    </xf>
    <xf numFmtId="0" fontId="2" fillId="4" borderId="1" xfId="0" applyFont="1" applyFill="1" applyBorder="1" applyAlignment="1">
      <alignment wrapText="1"/>
    </xf>
    <xf numFmtId="3" fontId="2" fillId="4" borderId="1" xfId="0" applyNumberFormat="1" applyFont="1" applyFill="1" applyBorder="1" applyAlignment="1">
      <alignment horizontal="right" wrapText="1"/>
    </xf>
    <xf numFmtId="0" fontId="2" fillId="4" borderId="1" xfId="0" applyFont="1" applyFill="1" applyBorder="1" applyAlignment="1">
      <alignment horizontal="right" wrapText="1"/>
    </xf>
    <xf numFmtId="9" fontId="2" fillId="4" borderId="1" xfId="0" applyNumberFormat="1" applyFont="1" applyFill="1" applyBorder="1" applyAlignment="1">
      <alignment horizontal="right" wrapText="1"/>
    </xf>
    <xf numFmtId="0" fontId="0" fillId="0" borderId="0" xfId="0" pivotButton="1"/>
    <xf numFmtId="0" fontId="0" fillId="0" borderId="2" xfId="0" applyBorder="1"/>
    <xf numFmtId="164" fontId="0" fillId="0" borderId="2" xfId="1" applyNumberFormat="1" applyFont="1" applyBorder="1"/>
    <xf numFmtId="9" fontId="0" fillId="0" borderId="2" xfId="2" applyFont="1" applyBorder="1"/>
    <xf numFmtId="9" fontId="0" fillId="0" borderId="2" xfId="0" applyNumberFormat="1" applyBorder="1"/>
    <xf numFmtId="0" fontId="0" fillId="0" borderId="0" xfId="0" applyAlignment="1">
      <alignment horizontal="left"/>
    </xf>
    <xf numFmtId="16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5" fontId="0" fillId="0" borderId="2" xfId="0" applyNumberFormat="1" applyBorder="1"/>
    <xf numFmtId="0" fontId="0" fillId="0" borderId="0" xfId="0" applyNumberFormat="1"/>
  </cellXfs>
  <cellStyles count="3">
    <cellStyle name="Comma" xfId="1" builtinId="3"/>
    <cellStyle name="Normal" xfId="0" builtinId="0"/>
    <cellStyle name="Percent" xfId="2" builtinId="5"/>
  </cellStyles>
  <dxfs count="3">
    <dxf>
      <numFmt numFmtId="164" formatCode="_ * #,##0_ ;_ * \-#,##0_ ;_ * &quot;-&quot;??_ ;_ @_ "/>
    </dxf>
    <dxf>
      <numFmt numFmtId="164" formatCode="_ * #,##0_ ;_ * \-#,##0_ ;_ * &quot;-&quot;??_ ;_ @_ "/>
    </dxf>
    <dxf>
      <fill>
        <patternFill>
          <bgColor theme="6" tint="0.79998168889431442"/>
        </patternFill>
      </fill>
    </dxf>
  </dxfs>
  <tableStyles count="1" defaultTableStyle="TableStyleMedium2" defaultPivotStyle="PivotStyleLight16">
    <tableStyle name="Slicer Style 1" pivot="0" table="0" count="1" xr9:uid="{00000000-0011-0000-FFFF-FFFF00000000}">
      <tableStyleElement type="headerRow" dxfId="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'!$B$3</c:f>
              <c:strCache>
                <c:ptCount val="1"/>
                <c:pt idx="0">
                  <c:v>Sum of Sales</c:v>
                </c:pt>
              </c:strCache>
            </c:strRef>
          </c:tx>
          <c:spPr>
            <a:solidFill>
              <a:schemeClr val="accent1"/>
            </a:solidFill>
            <a:ln>
              <a:noFill/>
            </a:ln>
            <a:effectLst/>
          </c:spPr>
          <c:invertIfNegative val="0"/>
          <c:cat>
            <c:strRef>
              <c:f>'Pivot '!$A$4:$A$13</c:f>
              <c:strCache>
                <c:ptCount val="9"/>
                <c:pt idx="0">
                  <c:v>Jan</c:v>
                </c:pt>
                <c:pt idx="1">
                  <c:v>Feb</c:v>
                </c:pt>
                <c:pt idx="2">
                  <c:v>Mar</c:v>
                </c:pt>
                <c:pt idx="3">
                  <c:v>Apr</c:v>
                </c:pt>
                <c:pt idx="4">
                  <c:v>May</c:v>
                </c:pt>
                <c:pt idx="5">
                  <c:v>Jun</c:v>
                </c:pt>
                <c:pt idx="6">
                  <c:v>Jul</c:v>
                </c:pt>
                <c:pt idx="7">
                  <c:v>Aug</c:v>
                </c:pt>
                <c:pt idx="8">
                  <c:v>Sep</c:v>
                </c:pt>
              </c:strCache>
            </c:strRef>
          </c:cat>
          <c:val>
            <c:numRef>
              <c:f>'Pivot '!$B$4:$B$13</c:f>
              <c:numCache>
                <c:formatCode>#,##0</c:formatCode>
                <c:ptCount val="9"/>
                <c:pt idx="0">
                  <c:v>30000</c:v>
                </c:pt>
                <c:pt idx="1">
                  <c:v>45000</c:v>
                </c:pt>
                <c:pt idx="2">
                  <c:v>59997</c:v>
                </c:pt>
                <c:pt idx="3">
                  <c:v>54999</c:v>
                </c:pt>
                <c:pt idx="4">
                  <c:v>80003</c:v>
                </c:pt>
                <c:pt idx="5">
                  <c:v>100002</c:v>
                </c:pt>
                <c:pt idx="6">
                  <c:v>129941</c:v>
                </c:pt>
                <c:pt idx="7">
                  <c:v>129997</c:v>
                </c:pt>
                <c:pt idx="8">
                  <c:v>124999</c:v>
                </c:pt>
              </c:numCache>
            </c:numRef>
          </c:val>
          <c:extLst>
            <c:ext xmlns:c16="http://schemas.microsoft.com/office/drawing/2014/chart" uri="{C3380CC4-5D6E-409C-BE32-E72D297353CC}">
              <c16:uniqueId val="{00000000-3592-4DCB-A68C-85383C49B4DA}"/>
            </c:ext>
          </c:extLst>
        </c:ser>
        <c:ser>
          <c:idx val="1"/>
          <c:order val="1"/>
          <c:tx>
            <c:strRef>
              <c:f>'Pivot '!$C$3</c:f>
              <c:strCache>
                <c:ptCount val="1"/>
                <c:pt idx="0">
                  <c:v>Sum of Target Sales</c:v>
                </c:pt>
              </c:strCache>
            </c:strRef>
          </c:tx>
          <c:spPr>
            <a:solidFill>
              <a:schemeClr val="accent2"/>
            </a:solidFill>
            <a:ln>
              <a:noFill/>
            </a:ln>
            <a:effectLst/>
          </c:spPr>
          <c:invertIfNegative val="0"/>
          <c:cat>
            <c:strRef>
              <c:f>'Pivot '!$A$4:$A$13</c:f>
              <c:strCache>
                <c:ptCount val="9"/>
                <c:pt idx="0">
                  <c:v>Jan</c:v>
                </c:pt>
                <c:pt idx="1">
                  <c:v>Feb</c:v>
                </c:pt>
                <c:pt idx="2">
                  <c:v>Mar</c:v>
                </c:pt>
                <c:pt idx="3">
                  <c:v>Apr</c:v>
                </c:pt>
                <c:pt idx="4">
                  <c:v>May</c:v>
                </c:pt>
                <c:pt idx="5">
                  <c:v>Jun</c:v>
                </c:pt>
                <c:pt idx="6">
                  <c:v>Jul</c:v>
                </c:pt>
                <c:pt idx="7">
                  <c:v>Aug</c:v>
                </c:pt>
                <c:pt idx="8">
                  <c:v>Sep</c:v>
                </c:pt>
              </c:strCache>
            </c:strRef>
          </c:cat>
          <c:val>
            <c:numRef>
              <c:f>'Pivot '!$C$4:$C$13</c:f>
              <c:numCache>
                <c:formatCode>General</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1-3592-4DCB-A68C-85383C49B4DA}"/>
            </c:ext>
          </c:extLst>
        </c:ser>
        <c:dLbls>
          <c:showLegendKey val="0"/>
          <c:showVal val="0"/>
          <c:showCatName val="0"/>
          <c:showSerName val="0"/>
          <c:showPercent val="0"/>
          <c:showBubbleSize val="0"/>
        </c:dLbls>
        <c:gapWidth val="150"/>
        <c:overlap val="100"/>
        <c:axId val="233988480"/>
        <c:axId val="233990016"/>
      </c:barChart>
      <c:catAx>
        <c:axId val="2339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990016"/>
        <c:crosses val="autoZero"/>
        <c:auto val="1"/>
        <c:lblAlgn val="ctr"/>
        <c:lblOffset val="100"/>
        <c:noMultiLvlLbl val="0"/>
      </c:catAx>
      <c:valAx>
        <c:axId val="233990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98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And Analysis!PivotTable4</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marker>
          <c:symbol val="circle"/>
          <c:size val="5"/>
          <c:spPr>
            <a:ln w="63500" cap="rnd"/>
          </c:spPr>
        </c:marker>
        <c:dLbl>
          <c:idx val="0"/>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63500" cap="rnd">
              <a:solidFill>
                <a:schemeClr val="accent1"/>
              </a:solidFill>
            </a:ln>
            <a:effectLst/>
          </c:spPr>
        </c:marker>
      </c:pivotFmt>
      <c:pivotFmt>
        <c:idx val="4"/>
        <c:spPr>
          <a:ln w="28575" cap="rnd">
            <a:solidFill>
              <a:schemeClr val="accent2"/>
            </a:solidFill>
            <a:round/>
          </a:ln>
          <a:effectLst/>
        </c:spPr>
        <c:marker>
          <c:symbol val="circle"/>
          <c:size val="5"/>
          <c:spPr>
            <a:solidFill>
              <a:schemeClr val="accent2"/>
            </a:solidFill>
            <a:ln w="63500" cap="rnd">
              <a:solidFill>
                <a:schemeClr val="accent2"/>
              </a:solidFill>
            </a:ln>
            <a:effectLst/>
          </c:spPr>
        </c:marker>
      </c:pivotFmt>
      <c:pivotFmt>
        <c:idx val="5"/>
        <c:spPr>
          <a:ln w="28575" cap="rnd">
            <a:solidFill>
              <a:schemeClr val="accent3"/>
            </a:solidFill>
            <a:round/>
          </a:ln>
          <a:effectLst/>
        </c:spPr>
        <c:marker>
          <c:symbol val="circle"/>
          <c:size val="5"/>
          <c:spPr>
            <a:solidFill>
              <a:schemeClr val="accent3"/>
            </a:solidFill>
            <a:ln w="63500" cap="rnd">
              <a:solidFill>
                <a:schemeClr val="accent3"/>
              </a:solidFill>
            </a:ln>
            <a:effectLst/>
          </c:spPr>
        </c:marker>
      </c:pivotFmt>
      <c:pivotFmt>
        <c:idx val="6"/>
        <c:spPr>
          <a:ln w="28575" cap="rnd">
            <a:solidFill>
              <a:schemeClr val="accent4"/>
            </a:solidFill>
            <a:round/>
          </a:ln>
          <a:effectLst/>
        </c:spPr>
        <c:marker>
          <c:symbol val="circle"/>
          <c:size val="5"/>
          <c:spPr>
            <a:solidFill>
              <a:schemeClr val="accent4"/>
            </a:solidFill>
            <a:ln w="63500" cap="rnd">
              <a:solidFill>
                <a:schemeClr val="accent4"/>
              </a:solidFill>
            </a:ln>
            <a:effectLst/>
          </c:spPr>
        </c:marker>
      </c:pivotFmt>
      <c:pivotFmt>
        <c:idx val="7"/>
        <c:spPr>
          <a:ln w="28575" cap="rnd">
            <a:solidFill>
              <a:schemeClr val="accent5"/>
            </a:solidFill>
            <a:round/>
          </a:ln>
          <a:effectLst/>
        </c:spPr>
        <c:marker>
          <c:symbol val="circle"/>
          <c:size val="5"/>
          <c:spPr>
            <a:solidFill>
              <a:schemeClr val="accent5"/>
            </a:solidFill>
            <a:ln w="63500" cap="rnd">
              <a:solidFill>
                <a:schemeClr val="accent5"/>
              </a:solidFill>
            </a:ln>
            <a:effectLst/>
          </c:spPr>
        </c:marker>
      </c:pivotFmt>
      <c:pivotFmt>
        <c:idx val="8"/>
        <c:spPr>
          <a:ln w="28575" cap="rnd">
            <a:solidFill>
              <a:schemeClr val="accent6"/>
            </a:solidFill>
            <a:round/>
          </a:ln>
          <a:effectLst/>
        </c:spPr>
        <c:marker>
          <c:symbol val="circle"/>
          <c:size val="5"/>
          <c:spPr>
            <a:solidFill>
              <a:schemeClr val="accent6"/>
            </a:solidFill>
            <a:ln w="63500" cap="rnd">
              <a:solidFill>
                <a:schemeClr val="accent6"/>
              </a:solidFill>
            </a:ln>
            <a:effectLst/>
          </c:spPr>
        </c:marker>
      </c:pivotFmt>
      <c:pivotFmt>
        <c:idx val="9"/>
        <c:spPr>
          <a:ln w="28575" cap="rnd">
            <a:solidFill>
              <a:schemeClr val="accent1">
                <a:lumMod val="60000"/>
              </a:schemeClr>
            </a:solidFill>
            <a:round/>
          </a:ln>
          <a:effectLst/>
        </c:spPr>
        <c:marker>
          <c:symbol val="circle"/>
          <c:size val="5"/>
          <c:spPr>
            <a:solidFill>
              <a:schemeClr val="accent1">
                <a:lumMod val="60000"/>
              </a:schemeClr>
            </a:solidFill>
            <a:ln w="63500" cap="rnd">
              <a:solidFill>
                <a:schemeClr val="accent1">
                  <a:lumMod val="60000"/>
                </a:schemeClr>
              </a:solidFill>
            </a:ln>
            <a:effectLst/>
          </c:spPr>
        </c:marker>
      </c:pivotFmt>
      <c:pivotFmt>
        <c:idx val="10"/>
        <c:spPr>
          <a:ln w="28575" cap="rnd">
            <a:solidFill>
              <a:schemeClr val="accent2">
                <a:lumMod val="60000"/>
              </a:schemeClr>
            </a:solidFill>
            <a:round/>
          </a:ln>
          <a:effectLst/>
        </c:spPr>
        <c:marker>
          <c:symbol val="circle"/>
          <c:size val="5"/>
          <c:spPr>
            <a:solidFill>
              <a:schemeClr val="accent2">
                <a:lumMod val="60000"/>
              </a:schemeClr>
            </a:solidFill>
            <a:ln w="63500" cap="rnd">
              <a:solidFill>
                <a:schemeClr val="accent2">
                  <a:lumMod val="60000"/>
                </a:schemeClr>
              </a:solidFill>
            </a:ln>
            <a:effectLst/>
          </c:spPr>
        </c:marker>
      </c:pivotFmt>
      <c:pivotFmt>
        <c:idx val="11"/>
        <c:spPr>
          <a:ln w="28575" cap="rnd">
            <a:solidFill>
              <a:schemeClr val="accent3">
                <a:lumMod val="60000"/>
              </a:schemeClr>
            </a:solidFill>
            <a:round/>
          </a:ln>
          <a:effectLst/>
        </c:spPr>
        <c:marker>
          <c:symbol val="circle"/>
          <c:size val="5"/>
          <c:spPr>
            <a:solidFill>
              <a:schemeClr val="accent3">
                <a:lumMod val="60000"/>
              </a:schemeClr>
            </a:solidFill>
            <a:ln w="63500" cap="rnd">
              <a:solidFill>
                <a:schemeClr val="accent3">
                  <a:lumMod val="60000"/>
                </a:schemeClr>
              </a:solidFill>
            </a:ln>
            <a:effectLst/>
          </c:spPr>
        </c:marker>
      </c:pivotFmt>
    </c:pivotFmts>
    <c:plotArea>
      <c:layout/>
      <c:lineChart>
        <c:grouping val="standard"/>
        <c:varyColors val="1"/>
        <c:ser>
          <c:idx val="0"/>
          <c:order val="0"/>
          <c:tx>
            <c:strRef>
              <c:f>'Pivot And Analysis'!$O$15</c:f>
              <c:strCache>
                <c:ptCount val="1"/>
                <c:pt idx="0">
                  <c:v>Total</c:v>
                </c:pt>
              </c:strCache>
            </c:strRef>
          </c:tx>
          <c:marker>
            <c:symbol val="circle"/>
            <c:size val="5"/>
            <c:spPr>
              <a:ln w="63500" cap="rnd"/>
            </c:spPr>
          </c:marker>
          <c:dPt>
            <c:idx val="0"/>
            <c:marker>
              <c:spPr>
                <a:solidFill>
                  <a:schemeClr val="accent1"/>
                </a:solidFill>
                <a:ln w="63500" cap="rnd">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5FE0-44E3-A2E5-148F6F17DF0B}"/>
              </c:ext>
            </c:extLst>
          </c:dPt>
          <c:dPt>
            <c:idx val="1"/>
            <c:marker>
              <c:spPr>
                <a:solidFill>
                  <a:schemeClr val="accent2"/>
                </a:solidFill>
                <a:ln w="63500" cap="rnd">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5FE0-44E3-A2E5-148F6F17DF0B}"/>
              </c:ext>
            </c:extLst>
          </c:dPt>
          <c:dPt>
            <c:idx val="2"/>
            <c:marker>
              <c:spPr>
                <a:solidFill>
                  <a:schemeClr val="accent3"/>
                </a:solidFill>
                <a:ln w="63500" cap="rnd">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5-5FE0-44E3-A2E5-148F6F17DF0B}"/>
              </c:ext>
            </c:extLst>
          </c:dPt>
          <c:dPt>
            <c:idx val="3"/>
            <c:marker>
              <c:spPr>
                <a:solidFill>
                  <a:schemeClr val="accent4"/>
                </a:solidFill>
                <a:ln w="63500" cap="rnd">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7-5FE0-44E3-A2E5-148F6F17DF0B}"/>
              </c:ext>
            </c:extLst>
          </c:dPt>
          <c:dPt>
            <c:idx val="4"/>
            <c:marker>
              <c:spPr>
                <a:solidFill>
                  <a:schemeClr val="accent5"/>
                </a:solidFill>
                <a:ln w="63500" cap="rnd">
                  <a:solidFill>
                    <a:schemeClr val="accent5"/>
                  </a:solidFill>
                </a:ln>
                <a:effectLst/>
              </c:spPr>
            </c:marker>
            <c:bubble3D val="0"/>
            <c:spPr>
              <a:ln w="28575" cap="rnd">
                <a:solidFill>
                  <a:schemeClr val="accent5"/>
                </a:solidFill>
                <a:round/>
              </a:ln>
              <a:effectLst/>
            </c:spPr>
            <c:extLst>
              <c:ext xmlns:c16="http://schemas.microsoft.com/office/drawing/2014/chart" uri="{C3380CC4-5D6E-409C-BE32-E72D297353CC}">
                <c16:uniqueId val="{00000009-5FE0-44E3-A2E5-148F6F17DF0B}"/>
              </c:ext>
            </c:extLst>
          </c:dPt>
          <c:dPt>
            <c:idx val="5"/>
            <c:marker>
              <c:spPr>
                <a:solidFill>
                  <a:schemeClr val="accent6"/>
                </a:solidFill>
                <a:ln w="63500" cap="rnd">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B-5FE0-44E3-A2E5-148F6F17DF0B}"/>
              </c:ext>
            </c:extLst>
          </c:dPt>
          <c:dPt>
            <c:idx val="6"/>
            <c:marker>
              <c:spPr>
                <a:solidFill>
                  <a:schemeClr val="accent1">
                    <a:lumMod val="60000"/>
                  </a:schemeClr>
                </a:solidFill>
                <a:ln w="63500" cap="rnd">
                  <a:solidFill>
                    <a:schemeClr val="accent1">
                      <a:lumMod val="60000"/>
                    </a:schemeClr>
                  </a:solidFill>
                </a:ln>
                <a:effectLst/>
              </c:spPr>
            </c:marker>
            <c:bubble3D val="0"/>
            <c:spPr>
              <a:ln w="28575" cap="rnd">
                <a:solidFill>
                  <a:schemeClr val="accent1">
                    <a:lumMod val="60000"/>
                  </a:schemeClr>
                </a:solidFill>
                <a:round/>
              </a:ln>
              <a:effectLst/>
            </c:spPr>
            <c:extLst>
              <c:ext xmlns:c16="http://schemas.microsoft.com/office/drawing/2014/chart" uri="{C3380CC4-5D6E-409C-BE32-E72D297353CC}">
                <c16:uniqueId val="{0000000D-5FE0-44E3-A2E5-148F6F17DF0B}"/>
              </c:ext>
            </c:extLst>
          </c:dPt>
          <c:dPt>
            <c:idx val="7"/>
            <c:marker>
              <c:spPr>
                <a:solidFill>
                  <a:schemeClr val="accent2">
                    <a:lumMod val="60000"/>
                  </a:schemeClr>
                </a:solidFill>
                <a:ln w="63500" cap="rnd">
                  <a:solidFill>
                    <a:schemeClr val="accent2">
                      <a:lumMod val="60000"/>
                    </a:schemeClr>
                  </a:solidFill>
                </a:ln>
                <a:effectLst/>
              </c:spPr>
            </c:marker>
            <c:bubble3D val="0"/>
            <c:spPr>
              <a:ln w="28575" cap="rnd">
                <a:solidFill>
                  <a:schemeClr val="accent2">
                    <a:lumMod val="60000"/>
                  </a:schemeClr>
                </a:solidFill>
                <a:round/>
              </a:ln>
              <a:effectLst/>
            </c:spPr>
            <c:extLst>
              <c:ext xmlns:c16="http://schemas.microsoft.com/office/drawing/2014/chart" uri="{C3380CC4-5D6E-409C-BE32-E72D297353CC}">
                <c16:uniqueId val="{0000000F-5FE0-44E3-A2E5-148F6F17DF0B}"/>
              </c:ext>
            </c:extLst>
          </c:dPt>
          <c:dPt>
            <c:idx val="8"/>
            <c:marker>
              <c:spPr>
                <a:solidFill>
                  <a:schemeClr val="accent3">
                    <a:lumMod val="60000"/>
                  </a:schemeClr>
                </a:solidFill>
                <a:ln w="63500" cap="rnd">
                  <a:solidFill>
                    <a:schemeClr val="accent3">
                      <a:lumMod val="60000"/>
                    </a:schemeClr>
                  </a:solidFill>
                </a:ln>
                <a:effectLst/>
              </c:spPr>
            </c:marker>
            <c:bubble3D val="0"/>
            <c:spPr>
              <a:ln w="28575" cap="rnd">
                <a:solidFill>
                  <a:schemeClr val="accent3">
                    <a:lumMod val="60000"/>
                  </a:schemeClr>
                </a:solidFill>
                <a:round/>
              </a:ln>
              <a:effectLst/>
            </c:spPr>
            <c:extLst>
              <c:ext xmlns:c16="http://schemas.microsoft.com/office/drawing/2014/chart" uri="{C3380CC4-5D6E-409C-BE32-E72D297353CC}">
                <c16:uniqueId val="{00000011-5FE0-44E3-A2E5-148F6F17DF0B}"/>
              </c:ext>
            </c:extLst>
          </c:dPt>
          <c:dLbls>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ysClr val="windowText" lastClr="000000"/>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And Analysis'!$N$16:$N$25</c:f>
              <c:strCache>
                <c:ptCount val="9"/>
                <c:pt idx="0">
                  <c:v>Jan</c:v>
                </c:pt>
                <c:pt idx="1">
                  <c:v>Feb</c:v>
                </c:pt>
                <c:pt idx="2">
                  <c:v>Mar</c:v>
                </c:pt>
                <c:pt idx="3">
                  <c:v>Apr</c:v>
                </c:pt>
                <c:pt idx="4">
                  <c:v>May</c:v>
                </c:pt>
                <c:pt idx="5">
                  <c:v>Jun</c:v>
                </c:pt>
                <c:pt idx="6">
                  <c:v>Jul</c:v>
                </c:pt>
                <c:pt idx="7">
                  <c:v>Aug</c:v>
                </c:pt>
                <c:pt idx="8">
                  <c:v>Sep</c:v>
                </c:pt>
              </c:strCache>
            </c:strRef>
          </c:cat>
          <c:val>
            <c:numRef>
              <c:f>'Pivot And Analysis'!$O$16:$O$25</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1A23-4B6B-B9EF-E8AAA589E564}"/>
            </c:ext>
          </c:extLst>
        </c:ser>
        <c:dLbls>
          <c:dLblPos val="t"/>
          <c:showLegendKey val="0"/>
          <c:showVal val="1"/>
          <c:showCatName val="0"/>
          <c:showSerName val="0"/>
          <c:showPercent val="0"/>
          <c:showBubbleSize val="0"/>
        </c:dLbls>
        <c:marker val="1"/>
        <c:smooth val="0"/>
        <c:axId val="235561728"/>
        <c:axId val="235575936"/>
      </c:lineChart>
      <c:catAx>
        <c:axId val="23556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5575936"/>
        <c:crosses val="autoZero"/>
        <c:auto val="1"/>
        <c:lblAlgn val="ctr"/>
        <c:lblOffset val="100"/>
        <c:noMultiLvlLbl val="0"/>
      </c:catAx>
      <c:valAx>
        <c:axId val="2355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crossAx val="23556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7000">
          <a:schemeClr val="accent1">
            <a:lumMod val="45000"/>
            <a:lumOff val="55000"/>
          </a:schemeClr>
        </a:gs>
        <a:gs pos="73000">
          <a:schemeClr val="accent1">
            <a:lumMod val="45000"/>
            <a:lumOff val="55000"/>
          </a:schemeClr>
        </a:gs>
        <a:gs pos="33000">
          <a:schemeClr val="accent1">
            <a:lumMod val="30000"/>
            <a:lumOff val="70000"/>
          </a:schemeClr>
        </a:gs>
      </a:gsLst>
      <a:lin ang="5400000" scaled="1"/>
    </a:gradFill>
    <a:ln w="9525" cap="flat" cmpd="sng" algn="ctr">
      <a:noFill/>
      <a:round/>
    </a:ln>
    <a:effectLst>
      <a:glow rad="63500">
        <a:schemeClr val="accent1">
          <a:satMod val="175000"/>
          <a:alpha val="40000"/>
        </a:schemeClr>
      </a:glow>
    </a:effectLst>
    <a:scene3d>
      <a:camera prst="orthographicFront"/>
      <a:lightRig rig="balanced" dir="t">
        <a:rot lat="0" lon="0" rev="8700000"/>
      </a:lightRig>
    </a:scene3d>
    <a:sp3d>
      <a:bevelT w="190500" h="38100"/>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And Analysis!PivotTable5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cene3d>
            <a:camera prst="orthographicFront"/>
            <a:lightRig rig="threePt" dir="t"/>
          </a:scene3d>
          <a:sp3d>
            <a:bevelT/>
            <a:bevelB/>
          </a:sp3d>
        </c:spPr>
        <c:marker>
          <c:symbol val="none"/>
        </c:marker>
        <c:dLbl>
          <c:idx val="0"/>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Analysis'!$R$17</c:f>
              <c:strCache>
                <c:ptCount val="1"/>
                <c:pt idx="0">
                  <c:v>Total</c:v>
                </c:pt>
              </c:strCache>
            </c:strRef>
          </c:tx>
          <c:spPr>
            <a:solidFill>
              <a:schemeClr val="accent1">
                <a:lumMod val="75000"/>
              </a:schemeClr>
            </a:solidFill>
            <a:ln>
              <a:noFill/>
            </a:ln>
            <a:effectLst/>
            <a:scene3d>
              <a:camera prst="orthographicFront"/>
              <a:lightRig rig="threePt" dir="t"/>
            </a:scene3d>
            <a:sp3d>
              <a:bevelT/>
              <a:bevelB/>
            </a:sp3d>
          </c:spPr>
          <c:invertIfNegative val="0"/>
          <c:dLbls>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And Analysis'!$Q$18:$Q$25</c:f>
              <c:strCache>
                <c:ptCount val="7"/>
                <c:pt idx="0">
                  <c:v>Argentina</c:v>
                </c:pt>
                <c:pt idx="1">
                  <c:v>Brazil</c:v>
                </c:pt>
                <c:pt idx="2">
                  <c:v>Chicaco</c:v>
                </c:pt>
                <c:pt idx="3">
                  <c:v>Chile</c:v>
                </c:pt>
                <c:pt idx="4">
                  <c:v>Columbia</c:v>
                </c:pt>
                <c:pt idx="5">
                  <c:v>Los Angeles</c:v>
                </c:pt>
                <c:pt idx="6">
                  <c:v>Peru</c:v>
                </c:pt>
              </c:strCache>
            </c:strRef>
          </c:cat>
          <c:val>
            <c:numRef>
              <c:f>'Pivot And Analysis'!$R$18:$R$25</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45DF-4188-A0E2-92E6C9B76B2E}"/>
            </c:ext>
          </c:extLst>
        </c:ser>
        <c:dLbls>
          <c:dLblPos val="outEnd"/>
          <c:showLegendKey val="0"/>
          <c:showVal val="1"/>
          <c:showCatName val="0"/>
          <c:showSerName val="0"/>
          <c:showPercent val="0"/>
          <c:showBubbleSize val="0"/>
        </c:dLbls>
        <c:gapWidth val="30"/>
        <c:axId val="235631360"/>
        <c:axId val="235634048"/>
      </c:barChart>
      <c:catAx>
        <c:axId val="23563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5634048"/>
        <c:crosses val="autoZero"/>
        <c:auto val="1"/>
        <c:lblAlgn val="ctr"/>
        <c:lblOffset val="100"/>
        <c:noMultiLvlLbl val="0"/>
      </c:catAx>
      <c:valAx>
        <c:axId val="23563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56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7000">
          <a:schemeClr val="accent1">
            <a:lumMod val="45000"/>
            <a:lumOff val="55000"/>
          </a:schemeClr>
        </a:gs>
        <a:gs pos="73000">
          <a:schemeClr val="accent1">
            <a:lumMod val="45000"/>
            <a:lumOff val="55000"/>
          </a:schemeClr>
        </a:gs>
        <a:gs pos="33000">
          <a:schemeClr val="accent1">
            <a:lumMod val="30000"/>
            <a:lumOff val="70000"/>
          </a:schemeClr>
        </a:gs>
      </a:gsLst>
      <a:lin ang="5400000" scaled="1"/>
    </a:gradFill>
    <a:ln w="9525" cap="flat" cmpd="sng" algn="ctr">
      <a:solidFill>
        <a:schemeClr val="tx1">
          <a:lumMod val="15000"/>
          <a:lumOff val="85000"/>
        </a:schemeClr>
      </a:solidFill>
      <a:round/>
    </a:ln>
    <a:effectLst>
      <a:glow rad="63500">
        <a:schemeClr val="accent5">
          <a:satMod val="175000"/>
          <a:alpha val="40000"/>
        </a:schemeClr>
      </a:glow>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!PivotTable1</c:name>
    <c:fmtId val="2"/>
  </c:pivotSource>
  <c:chart>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a:outerShdw blurRad="50800" dist="38100" dir="2700000" algn="tl" rotWithShape="0">
              <a:prstClr val="black">
                <a:alpha val="40000"/>
              </a:prstClr>
            </a:outerShdw>
          </a:effectLst>
          <a:scene3d>
            <a:camera prst="orthographicFront"/>
            <a:lightRig rig="threePt" dir="t"/>
          </a:scene3d>
          <a:sp3d>
            <a:bevelT/>
            <a:bevelB/>
          </a:sp3d>
        </c:spPr>
        <c:marker>
          <c:symbol val="none"/>
        </c:marker>
        <c:dLbl>
          <c:idx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'!$B$3</c:f>
              <c:strCache>
                <c:ptCount val="1"/>
                <c:pt idx="0">
                  <c:v>Sum of Sales</c:v>
                </c:pt>
              </c:strCache>
            </c:strRef>
          </c:tx>
          <c:spPr>
            <a:solidFill>
              <a:schemeClr val="accent1">
                <a:lumMod val="75000"/>
              </a:schemeClr>
            </a:solidFill>
            <a:ln>
              <a:noFill/>
            </a:ln>
            <a:effectLst>
              <a:outerShdw blurRad="50800" dist="38100" dir="2700000" algn="tl" rotWithShape="0">
                <a:prstClr val="black">
                  <a:alpha val="40000"/>
                </a:prstClr>
              </a:outerShdw>
            </a:effectLst>
            <a:scene3d>
              <a:camera prst="orthographicFront"/>
              <a:lightRig rig="threePt" dir="t"/>
            </a:scene3d>
            <a:sp3d>
              <a:bevelT/>
              <a:bevelB/>
            </a:sp3d>
          </c:spPr>
          <c:invertIfNegative val="0"/>
          <c:dLbls>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'!$A$4:$A$13</c:f>
              <c:strCache>
                <c:ptCount val="9"/>
                <c:pt idx="0">
                  <c:v>Jan</c:v>
                </c:pt>
                <c:pt idx="1">
                  <c:v>Feb</c:v>
                </c:pt>
                <c:pt idx="2">
                  <c:v>Mar</c:v>
                </c:pt>
                <c:pt idx="3">
                  <c:v>Apr</c:v>
                </c:pt>
                <c:pt idx="4">
                  <c:v>May</c:v>
                </c:pt>
                <c:pt idx="5">
                  <c:v>Jun</c:v>
                </c:pt>
                <c:pt idx="6">
                  <c:v>Jul</c:v>
                </c:pt>
                <c:pt idx="7">
                  <c:v>Aug</c:v>
                </c:pt>
                <c:pt idx="8">
                  <c:v>Sep</c:v>
                </c:pt>
              </c:strCache>
            </c:strRef>
          </c:cat>
          <c:val>
            <c:numRef>
              <c:f>'Pivot '!$B$4:$B$13</c:f>
              <c:numCache>
                <c:formatCode>#,##0</c:formatCode>
                <c:ptCount val="9"/>
                <c:pt idx="0">
                  <c:v>30000</c:v>
                </c:pt>
                <c:pt idx="1">
                  <c:v>45000</c:v>
                </c:pt>
                <c:pt idx="2">
                  <c:v>59997</c:v>
                </c:pt>
                <c:pt idx="3">
                  <c:v>54999</c:v>
                </c:pt>
                <c:pt idx="4">
                  <c:v>80003</c:v>
                </c:pt>
                <c:pt idx="5">
                  <c:v>100002</c:v>
                </c:pt>
                <c:pt idx="6">
                  <c:v>129941</c:v>
                </c:pt>
                <c:pt idx="7">
                  <c:v>129997</c:v>
                </c:pt>
                <c:pt idx="8">
                  <c:v>124999</c:v>
                </c:pt>
              </c:numCache>
            </c:numRef>
          </c:val>
          <c:extLst>
            <c:ext xmlns:c16="http://schemas.microsoft.com/office/drawing/2014/chart" uri="{C3380CC4-5D6E-409C-BE32-E72D297353CC}">
              <c16:uniqueId val="{00000000-5905-4383-8A2E-B3AFFC669B82}"/>
            </c:ext>
          </c:extLst>
        </c:ser>
        <c:ser>
          <c:idx val="1"/>
          <c:order val="1"/>
          <c:tx>
            <c:strRef>
              <c:f>'Pivot '!$C$3</c:f>
              <c:strCache>
                <c:ptCount val="1"/>
                <c:pt idx="0">
                  <c:v>Sum of Target Sales</c:v>
                </c:pt>
              </c:strCache>
            </c:strRef>
          </c:t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'!$A$4:$A$13</c:f>
              <c:strCache>
                <c:ptCount val="9"/>
                <c:pt idx="0">
                  <c:v>Jan</c:v>
                </c:pt>
                <c:pt idx="1">
                  <c:v>Feb</c:v>
                </c:pt>
                <c:pt idx="2">
                  <c:v>Mar</c:v>
                </c:pt>
                <c:pt idx="3">
                  <c:v>Apr</c:v>
                </c:pt>
                <c:pt idx="4">
                  <c:v>May</c:v>
                </c:pt>
                <c:pt idx="5">
                  <c:v>Jun</c:v>
                </c:pt>
                <c:pt idx="6">
                  <c:v>Jul</c:v>
                </c:pt>
                <c:pt idx="7">
                  <c:v>Aug</c:v>
                </c:pt>
                <c:pt idx="8">
                  <c:v>Sep</c:v>
                </c:pt>
              </c:strCache>
            </c:strRef>
          </c:cat>
          <c:val>
            <c:numRef>
              <c:f>'Pivot '!$C$4:$C$13</c:f>
              <c:numCache>
                <c:formatCode>General</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1-5905-4383-8A2E-B3AFFC669B82}"/>
            </c:ext>
          </c:extLst>
        </c:ser>
        <c:dLbls>
          <c:dLblPos val="ctr"/>
          <c:showLegendKey val="0"/>
          <c:showVal val="1"/>
          <c:showCatName val="0"/>
          <c:showSerName val="0"/>
          <c:showPercent val="0"/>
          <c:showBubbleSize val="0"/>
        </c:dLbls>
        <c:gapWidth val="50"/>
        <c:overlap val="100"/>
        <c:axId val="235276928"/>
        <c:axId val="235291008"/>
      </c:barChart>
      <c:catAx>
        <c:axId val="23527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5291008"/>
        <c:crosses val="autoZero"/>
        <c:auto val="1"/>
        <c:lblAlgn val="ctr"/>
        <c:lblOffset val="100"/>
        <c:noMultiLvlLbl val="0"/>
      </c:catAx>
      <c:valAx>
        <c:axId val="235291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527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7000"/>
            <a:lumOff val="93000"/>
          </a:schemeClr>
        </a:gs>
        <a:gs pos="3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schemeClr val="accent1">
          <a:lumMod val="60000"/>
          <a:lumOff val="40000"/>
          <a:alpha val="40000"/>
        </a:schemeClr>
      </a:outerShdw>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FC-4048-453A-B53F-959BB63CF3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D-4048-453A-B53F-959BB63CF3EA}"/>
              </c:ext>
            </c:extLst>
          </c:dPt>
          <c:dLbls>
            <c:dLbl>
              <c:idx val="0"/>
              <c:layout>
                <c:manualLayout>
                  <c:x val="-9.0361445783132585E-2"/>
                  <c:y val="-0.283929585462805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C-4048-453A-B53F-959BB63CF3EA}"/>
                </c:ext>
              </c:extLst>
            </c:dLbl>
            <c:dLbl>
              <c:idx val="1"/>
              <c:delete val="1"/>
              <c:extLst>
                <c:ext xmlns:c15="http://schemas.microsoft.com/office/drawing/2012/chart" uri="{CE6537A1-D6FC-4f65-9D91-7224C49458BB}"/>
                <c:ext xmlns:c16="http://schemas.microsoft.com/office/drawing/2014/chart" uri="{C3380CC4-5D6E-409C-BE32-E72D297353CC}">
                  <c16:uniqueId val="{000000FD-4048-453A-B53F-959BB63CF3E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And Analysis'!$G$12:$G$13</c:f>
              <c:strCache>
                <c:ptCount val="2"/>
                <c:pt idx="0">
                  <c:v>Sales of completion</c:v>
                </c:pt>
                <c:pt idx="1">
                  <c:v>Sales incompletion</c:v>
                </c:pt>
              </c:strCache>
            </c:strRef>
          </c:cat>
          <c:val>
            <c:numRef>
              <c:f>'Pivot And Analysis'!$H$12:$H$13</c:f>
              <c:numCache>
                <c:formatCode>0%</c:formatCode>
                <c:ptCount val="2"/>
                <c:pt idx="0">
                  <c:v>0.85555555555555574</c:v>
                </c:pt>
                <c:pt idx="1">
                  <c:v>0.14444444444444426</c:v>
                </c:pt>
              </c:numCache>
            </c:numRef>
          </c:val>
          <c:extLst>
            <c:ext xmlns:c16="http://schemas.microsoft.com/office/drawing/2014/chart" uri="{C3380CC4-5D6E-409C-BE32-E72D297353CC}">
              <c16:uniqueId val="{00000000-4048-453A-B53F-959BB63CF3E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59-48A4-A91F-F1160123EC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359-48A4-A91F-F1160123EC3A}"/>
              </c:ext>
            </c:extLst>
          </c:dPt>
          <c:dLbls>
            <c:dLbl>
              <c:idx val="0"/>
              <c:layout>
                <c:manualLayout>
                  <c:x val="-0.12070118839311758"/>
                  <c:y val="-0.23327336566372908"/>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59-48A4-A91F-F1160123EC3A}"/>
                </c:ext>
              </c:extLst>
            </c:dLbl>
            <c:dLbl>
              <c:idx val="1"/>
              <c:delete val="1"/>
              <c:extLst>
                <c:ext xmlns:c15="http://schemas.microsoft.com/office/drawing/2012/chart" uri="{CE6537A1-D6FC-4f65-9D91-7224C49458BB}"/>
                <c:ext xmlns:c16="http://schemas.microsoft.com/office/drawing/2014/chart" uri="{C3380CC4-5D6E-409C-BE32-E72D297353CC}">
                  <c16:uniqueId val="{00000002-D359-48A4-A91F-F1160123EC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And Analysis'!$G$15:$G$16</c:f>
              <c:strCache>
                <c:ptCount val="2"/>
                <c:pt idx="0">
                  <c:v>Profit completion</c:v>
                </c:pt>
                <c:pt idx="1">
                  <c:v>Profit incompletion</c:v>
                </c:pt>
              </c:strCache>
            </c:strRef>
          </c:cat>
          <c:val>
            <c:numRef>
              <c:f>'Pivot And Analysis'!$H$15:$H$16</c:f>
              <c:numCache>
                <c:formatCode>0%</c:formatCode>
                <c:ptCount val="2"/>
                <c:pt idx="0">
                  <c:v>0.85492063492063519</c:v>
                </c:pt>
                <c:pt idx="1">
                  <c:v>0.14507936507936481</c:v>
                </c:pt>
              </c:numCache>
            </c:numRef>
          </c:val>
          <c:extLst>
            <c:ext xmlns:c16="http://schemas.microsoft.com/office/drawing/2014/chart" uri="{C3380CC4-5D6E-409C-BE32-E72D297353CC}">
              <c16:uniqueId val="{00000000-D359-48A4-A91F-F1160123EC3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98-4143-AC2D-30349F0376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498-4143-AC2D-30349F0376D4}"/>
              </c:ext>
            </c:extLst>
          </c:dPt>
          <c:dLbls>
            <c:dLbl>
              <c:idx val="0"/>
              <c:layout>
                <c:manualLayout>
                  <c:x val="-9.3341945538057802E-2"/>
                  <c:y val="-0.224556941444266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98-4143-AC2D-30349F0376D4}"/>
                </c:ext>
              </c:extLst>
            </c:dLbl>
            <c:dLbl>
              <c:idx val="1"/>
              <c:delete val="1"/>
              <c:extLst>
                <c:ext xmlns:c15="http://schemas.microsoft.com/office/drawing/2012/chart" uri="{CE6537A1-D6FC-4f65-9D91-7224C49458BB}"/>
                <c:ext xmlns:c16="http://schemas.microsoft.com/office/drawing/2014/chart" uri="{C3380CC4-5D6E-409C-BE32-E72D297353CC}">
                  <c16:uniqueId val="{00000002-C498-4143-AC2D-30349F0376D4}"/>
                </c:ext>
              </c:extLst>
            </c:dLbl>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And Analysis'!$G$18:$G$19</c:f>
              <c:strCache>
                <c:ptCount val="2"/>
                <c:pt idx="0">
                  <c:v>Customer completion</c:v>
                </c:pt>
                <c:pt idx="1">
                  <c:v>Customer incompletion</c:v>
                </c:pt>
              </c:strCache>
            </c:strRef>
          </c:cat>
          <c:val>
            <c:numRef>
              <c:f>'Pivot And Analysis'!$H$18:$H$19</c:f>
              <c:numCache>
                <c:formatCode>0%</c:formatCode>
                <c:ptCount val="2"/>
                <c:pt idx="0">
                  <c:v>0.8447619047619046</c:v>
                </c:pt>
                <c:pt idx="1">
                  <c:v>0.1552380952380954</c:v>
                </c:pt>
              </c:numCache>
            </c:numRef>
          </c:val>
          <c:extLst>
            <c:ext xmlns:c16="http://schemas.microsoft.com/office/drawing/2014/chart" uri="{C3380CC4-5D6E-409C-BE32-E72D297353CC}">
              <c16:uniqueId val="{00000000-C498-4143-AC2D-30349F0376D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And Analysis!PivotTable4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Analysis'!$O$15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And Analysis'!$N$16:$N$25</c:f>
              <c:strCache>
                <c:ptCount val="9"/>
                <c:pt idx="0">
                  <c:v>Jan</c:v>
                </c:pt>
                <c:pt idx="1">
                  <c:v>Feb</c:v>
                </c:pt>
                <c:pt idx="2">
                  <c:v>Mar</c:v>
                </c:pt>
                <c:pt idx="3">
                  <c:v>Apr</c:v>
                </c:pt>
                <c:pt idx="4">
                  <c:v>May</c:v>
                </c:pt>
                <c:pt idx="5">
                  <c:v>Jun</c:v>
                </c:pt>
                <c:pt idx="6">
                  <c:v>Jul</c:v>
                </c:pt>
                <c:pt idx="7">
                  <c:v>Aug</c:v>
                </c:pt>
                <c:pt idx="8">
                  <c:v>Sep</c:v>
                </c:pt>
              </c:strCache>
            </c:strRef>
          </c:cat>
          <c:val>
            <c:numRef>
              <c:f>'Pivot And Analysis'!$O$16:$O$25</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E1B6-43D9-A192-4677B7B432CE}"/>
            </c:ext>
          </c:extLst>
        </c:ser>
        <c:dLbls>
          <c:dLblPos val="t"/>
          <c:showLegendKey val="0"/>
          <c:showVal val="1"/>
          <c:showCatName val="0"/>
          <c:showSerName val="0"/>
          <c:showPercent val="0"/>
          <c:showBubbleSize val="0"/>
        </c:dLbls>
        <c:marker val="1"/>
        <c:smooth val="0"/>
        <c:axId val="235058304"/>
        <c:axId val="235065344"/>
      </c:lineChart>
      <c:catAx>
        <c:axId val="2350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65344"/>
        <c:crosses val="autoZero"/>
        <c:auto val="1"/>
        <c:lblAlgn val="ctr"/>
        <c:lblOffset val="100"/>
        <c:noMultiLvlLbl val="0"/>
      </c:catAx>
      <c:valAx>
        <c:axId val="23506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5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And Analysis!PivotTable5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Analysis'!$R$17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And Analysis'!$Q$18:$Q$25</c:f>
              <c:strCache>
                <c:ptCount val="7"/>
                <c:pt idx="0">
                  <c:v>Argentina</c:v>
                </c:pt>
                <c:pt idx="1">
                  <c:v>Brazil</c:v>
                </c:pt>
                <c:pt idx="2">
                  <c:v>Chicaco</c:v>
                </c:pt>
                <c:pt idx="3">
                  <c:v>Chile</c:v>
                </c:pt>
                <c:pt idx="4">
                  <c:v>Columbia</c:v>
                </c:pt>
                <c:pt idx="5">
                  <c:v>Los Angeles</c:v>
                </c:pt>
                <c:pt idx="6">
                  <c:v>Peru</c:v>
                </c:pt>
              </c:strCache>
            </c:strRef>
          </c:cat>
          <c:val>
            <c:numRef>
              <c:f>'Pivot And Analysis'!$R$18:$R$25</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BE3A-4402-AFAF-C62158C99C1D}"/>
            </c:ext>
          </c:extLst>
        </c:ser>
        <c:dLbls>
          <c:dLblPos val="outEnd"/>
          <c:showLegendKey val="0"/>
          <c:showVal val="1"/>
          <c:showCatName val="0"/>
          <c:showSerName val="0"/>
          <c:showPercent val="0"/>
          <c:showBubbleSize val="0"/>
        </c:dLbls>
        <c:gapWidth val="182"/>
        <c:axId val="235094784"/>
        <c:axId val="235097472"/>
      </c:barChart>
      <c:catAx>
        <c:axId val="23509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97472"/>
        <c:crosses val="autoZero"/>
        <c:auto val="1"/>
        <c:lblAlgn val="ctr"/>
        <c:lblOffset val="100"/>
        <c:noMultiLvlLbl val="0"/>
      </c:catAx>
      <c:valAx>
        <c:axId val="23509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9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5379-4E58-A82C-1A0E5681C8BD}"/>
              </c:ext>
            </c:extLst>
          </c:dPt>
          <c:dPt>
            <c:idx val="1"/>
            <c:bubble3D val="0"/>
            <c:spPr>
              <a:noFill/>
              <a:ln w="19050">
                <a:noFill/>
              </a:ln>
              <a:effectLst/>
            </c:spPr>
            <c:extLst>
              <c:ext xmlns:c16="http://schemas.microsoft.com/office/drawing/2014/chart" uri="{C3380CC4-5D6E-409C-BE32-E72D297353CC}">
                <c16:uniqueId val="{00000003-5379-4E58-A82C-1A0E5681C8BD}"/>
              </c:ext>
            </c:extLst>
          </c:dPt>
          <c:dLbls>
            <c:dLbl>
              <c:idx val="0"/>
              <c:layout>
                <c:manualLayout>
                  <c:x val="-9.0361643418709711E-2"/>
                  <c:y val="-0.2441705389607195"/>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768829239724444"/>
                      <c:h val="0.24724481992155531"/>
                    </c:manualLayout>
                  </c15:layout>
                </c:ext>
                <c:ext xmlns:c16="http://schemas.microsoft.com/office/drawing/2014/chart" uri="{C3380CC4-5D6E-409C-BE32-E72D297353CC}">
                  <c16:uniqueId val="{00000001-5379-4E58-A82C-1A0E5681C8BD}"/>
                </c:ext>
              </c:extLst>
            </c:dLbl>
            <c:dLbl>
              <c:idx val="1"/>
              <c:delete val="1"/>
              <c:extLst>
                <c:ext xmlns:c15="http://schemas.microsoft.com/office/drawing/2012/chart" uri="{CE6537A1-D6FC-4f65-9D91-7224C49458BB}"/>
                <c:ext xmlns:c16="http://schemas.microsoft.com/office/drawing/2014/chart" uri="{C3380CC4-5D6E-409C-BE32-E72D297353CC}">
                  <c16:uniqueId val="{00000003-5379-4E58-A82C-1A0E5681C8B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And Analysis'!$G$12:$G$13</c:f>
              <c:strCache>
                <c:ptCount val="2"/>
                <c:pt idx="0">
                  <c:v>Sales of completion</c:v>
                </c:pt>
                <c:pt idx="1">
                  <c:v>Sales incompletion</c:v>
                </c:pt>
              </c:strCache>
            </c:strRef>
          </c:cat>
          <c:val>
            <c:numRef>
              <c:f>'Pivot And Analysis'!$H$12:$H$13</c:f>
              <c:numCache>
                <c:formatCode>0%</c:formatCode>
                <c:ptCount val="2"/>
                <c:pt idx="0">
                  <c:v>0.85555555555555574</c:v>
                </c:pt>
                <c:pt idx="1">
                  <c:v>0.14444444444444426</c:v>
                </c:pt>
              </c:numCache>
            </c:numRef>
          </c:val>
          <c:extLst>
            <c:ext xmlns:c16="http://schemas.microsoft.com/office/drawing/2014/chart" uri="{C3380CC4-5D6E-409C-BE32-E72D297353CC}">
              <c16:uniqueId val="{00000004-5379-4E58-A82C-1A0E5681C8BD}"/>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52208567559806"/>
          <c:y val="0.13972146913138286"/>
          <c:w val="0.55895646977965618"/>
          <c:h val="0.66264063923921235"/>
        </c:manualLayout>
      </c:layout>
      <c:doughnutChart>
        <c:varyColors val="1"/>
        <c:ser>
          <c:idx val="0"/>
          <c:order val="0"/>
          <c:dPt>
            <c:idx val="0"/>
            <c:bubble3D val="0"/>
            <c:spPr>
              <a:solidFill>
                <a:schemeClr val="accent1">
                  <a:lumMod val="75000"/>
                </a:schemeClr>
              </a:solidFill>
              <a:ln w="19050">
                <a:noFill/>
              </a:ln>
              <a:effectLst/>
            </c:spPr>
            <c:extLst>
              <c:ext xmlns:c16="http://schemas.microsoft.com/office/drawing/2014/chart" uri="{C3380CC4-5D6E-409C-BE32-E72D297353CC}">
                <c16:uniqueId val="{00000001-E83F-4F96-B740-1522DB61B259}"/>
              </c:ext>
            </c:extLst>
          </c:dPt>
          <c:dPt>
            <c:idx val="1"/>
            <c:bubble3D val="0"/>
            <c:spPr>
              <a:noFill/>
              <a:ln w="19050">
                <a:noFill/>
              </a:ln>
              <a:effectLst/>
            </c:spPr>
            <c:extLst>
              <c:ext xmlns:c16="http://schemas.microsoft.com/office/drawing/2014/chart" uri="{C3380CC4-5D6E-409C-BE32-E72D297353CC}">
                <c16:uniqueId val="{00000003-E83F-4F96-B740-1522DB61B259}"/>
              </c:ext>
            </c:extLst>
          </c:dPt>
          <c:dLbls>
            <c:dLbl>
              <c:idx val="0"/>
              <c:layout>
                <c:manualLayout>
                  <c:x val="-9.074235076669443E-2"/>
                  <c:y val="-0.22644010370720358"/>
                </c:manualLayout>
              </c:layout>
              <c:tx>
                <c:rich>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22EE136C-46DD-43A1-8A02-07787B2DB875}" type="VALUE">
                      <a:rPr lang="en-US" sz="1100">
                        <a:solidFill>
                          <a:schemeClr val="tx1"/>
                        </a:solidFill>
                      </a:rPr>
                      <a:pPr>
                        <a:defRPr sz="1100" b="1">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23184373732104563"/>
                      <c:h val="0.26913634148019006"/>
                    </c:manualLayout>
                  </c15:layout>
                  <c15:dlblFieldTable/>
                  <c15:showDataLabelsRange val="0"/>
                </c:ext>
                <c:ext xmlns:c16="http://schemas.microsoft.com/office/drawing/2014/chart" uri="{C3380CC4-5D6E-409C-BE32-E72D297353CC}">
                  <c16:uniqueId val="{00000001-E83F-4F96-B740-1522DB61B259}"/>
                </c:ext>
              </c:extLst>
            </c:dLbl>
            <c:dLbl>
              <c:idx val="1"/>
              <c:delete val="1"/>
              <c:extLst>
                <c:ext xmlns:c15="http://schemas.microsoft.com/office/drawing/2012/chart" uri="{CE6537A1-D6FC-4f65-9D91-7224C49458BB}"/>
                <c:ext xmlns:c16="http://schemas.microsoft.com/office/drawing/2014/chart" uri="{C3380CC4-5D6E-409C-BE32-E72D297353CC}">
                  <c16:uniqueId val="{00000003-E83F-4F96-B740-1522DB61B25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And Analysis'!$G$15:$G$16</c:f>
              <c:strCache>
                <c:ptCount val="2"/>
                <c:pt idx="0">
                  <c:v>Profit completion</c:v>
                </c:pt>
                <c:pt idx="1">
                  <c:v>Profit incompletion</c:v>
                </c:pt>
              </c:strCache>
            </c:strRef>
          </c:cat>
          <c:val>
            <c:numRef>
              <c:f>'Pivot And Analysis'!$H$15:$H$16</c:f>
              <c:numCache>
                <c:formatCode>0%</c:formatCode>
                <c:ptCount val="2"/>
                <c:pt idx="0">
                  <c:v>0.85492063492063519</c:v>
                </c:pt>
                <c:pt idx="1">
                  <c:v>0.14507936507936481</c:v>
                </c:pt>
              </c:numCache>
            </c:numRef>
          </c:val>
          <c:extLst>
            <c:ext xmlns:c16="http://schemas.microsoft.com/office/drawing/2014/chart" uri="{C3380CC4-5D6E-409C-BE32-E72D297353CC}">
              <c16:uniqueId val="{00000004-E83F-4F96-B740-1522DB61B259}"/>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05009399291186"/>
          <c:y val="0.21311349963701889"/>
          <c:w val="0.63943092446950589"/>
          <c:h val="0.52306892261344795"/>
        </c:manualLayout>
      </c:layout>
      <c:doughnutChart>
        <c:varyColors val="1"/>
        <c:ser>
          <c:idx val="0"/>
          <c:order val="0"/>
          <c:dPt>
            <c:idx val="0"/>
            <c:bubble3D val="0"/>
            <c:spPr>
              <a:solidFill>
                <a:schemeClr val="accent1">
                  <a:lumMod val="75000"/>
                </a:schemeClr>
              </a:solidFill>
              <a:ln w="19050">
                <a:noFill/>
              </a:ln>
              <a:effectLst/>
            </c:spPr>
            <c:extLst>
              <c:ext xmlns:c16="http://schemas.microsoft.com/office/drawing/2014/chart" uri="{C3380CC4-5D6E-409C-BE32-E72D297353CC}">
                <c16:uniqueId val="{00000001-7FD2-41D9-96AB-BB8ADA95B99B}"/>
              </c:ext>
            </c:extLst>
          </c:dPt>
          <c:dPt>
            <c:idx val="1"/>
            <c:bubble3D val="0"/>
            <c:spPr>
              <a:noFill/>
              <a:ln w="19050">
                <a:noFill/>
              </a:ln>
              <a:effectLst/>
            </c:spPr>
            <c:extLst>
              <c:ext xmlns:c16="http://schemas.microsoft.com/office/drawing/2014/chart" uri="{C3380CC4-5D6E-409C-BE32-E72D297353CC}">
                <c16:uniqueId val="{00000003-7FD2-41D9-96AB-BB8ADA95B99B}"/>
              </c:ext>
            </c:extLst>
          </c:dPt>
          <c:dLbls>
            <c:dLbl>
              <c:idx val="0"/>
              <c:layout>
                <c:manualLayout>
                  <c:x val="-9.3342351349761807E-2"/>
                  <c:y val="-0.185007087810913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D2-41D9-96AB-BB8ADA95B99B}"/>
                </c:ext>
              </c:extLst>
            </c:dLbl>
            <c:dLbl>
              <c:idx val="1"/>
              <c:delete val="1"/>
              <c:extLst>
                <c:ext xmlns:c15="http://schemas.microsoft.com/office/drawing/2012/chart" uri="{CE6537A1-D6FC-4f65-9D91-7224C49458BB}"/>
                <c:ext xmlns:c16="http://schemas.microsoft.com/office/drawing/2014/chart" uri="{C3380CC4-5D6E-409C-BE32-E72D297353CC}">
                  <c16:uniqueId val="{00000003-7FD2-41D9-96AB-BB8ADA95B99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And Analysis'!$G$18:$G$19</c:f>
              <c:strCache>
                <c:ptCount val="2"/>
                <c:pt idx="0">
                  <c:v>Customer completion</c:v>
                </c:pt>
                <c:pt idx="1">
                  <c:v>Customer incompletion</c:v>
                </c:pt>
              </c:strCache>
            </c:strRef>
          </c:cat>
          <c:val>
            <c:numRef>
              <c:f>'Pivot And Analysis'!$H$18:$H$19</c:f>
              <c:numCache>
                <c:formatCode>0%</c:formatCode>
                <c:ptCount val="2"/>
                <c:pt idx="0">
                  <c:v>0.8447619047619046</c:v>
                </c:pt>
                <c:pt idx="1">
                  <c:v>0.1552380952380954</c:v>
                </c:pt>
              </c:numCache>
            </c:numRef>
          </c:val>
          <c:extLst>
            <c:ext xmlns:c16="http://schemas.microsoft.com/office/drawing/2014/chart" uri="{C3380CC4-5D6E-409C-BE32-E72D297353CC}">
              <c16:uniqueId val="{00000004-7FD2-41D9-96AB-BB8ADA95B99B}"/>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243840</xdr:colOff>
      <xdr:row>2</xdr:row>
      <xdr:rowOff>72390</xdr:rowOff>
    </xdr:from>
    <xdr:to>
      <xdr:col>10</xdr:col>
      <xdr:colOff>411480</xdr:colOff>
      <xdr:row>17</xdr:row>
      <xdr:rowOff>72390</xdr:rowOff>
    </xdr:to>
    <xdr:graphicFrame macro="">
      <xdr:nvGraphicFramePr>
        <xdr:cNvPr id="2" name="Chart 1">
          <a:extLst>
            <a:ext uri="{FF2B5EF4-FFF2-40B4-BE49-F238E27FC236}">
              <a16:creationId xmlns:a16="http://schemas.microsoft.com/office/drawing/2014/main" id="{FAA65271-1FEF-86DD-6EFE-87CB9F274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7</xdr:row>
      <xdr:rowOff>11430</xdr:rowOff>
    </xdr:from>
    <xdr:to>
      <xdr:col>3</xdr:col>
      <xdr:colOff>297180</xdr:colOff>
      <xdr:row>13</xdr:row>
      <xdr:rowOff>68580</xdr:rowOff>
    </xdr:to>
    <xdr:graphicFrame macro="">
      <xdr:nvGraphicFramePr>
        <xdr:cNvPr id="2" name="Chart 1">
          <a:extLst>
            <a:ext uri="{FF2B5EF4-FFF2-40B4-BE49-F238E27FC236}">
              <a16:creationId xmlns:a16="http://schemas.microsoft.com/office/drawing/2014/main" id="{A622B470-F6ED-CB86-085F-40971EEE9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20</xdr:row>
      <xdr:rowOff>30480</xdr:rowOff>
    </xdr:from>
    <xdr:to>
      <xdr:col>3</xdr:col>
      <xdr:colOff>563880</xdr:colOff>
      <xdr:row>26</xdr:row>
      <xdr:rowOff>83820</xdr:rowOff>
    </xdr:to>
    <xdr:graphicFrame macro="">
      <xdr:nvGraphicFramePr>
        <xdr:cNvPr id="3" name="Chart 2">
          <a:extLst>
            <a:ext uri="{FF2B5EF4-FFF2-40B4-BE49-F238E27FC236}">
              <a16:creationId xmlns:a16="http://schemas.microsoft.com/office/drawing/2014/main" id="{B38E52C4-DBC0-5F05-4707-BB1C744FC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30</xdr:row>
      <xdr:rowOff>45720</xdr:rowOff>
    </xdr:from>
    <xdr:to>
      <xdr:col>2</xdr:col>
      <xdr:colOff>1051560</xdr:colOff>
      <xdr:row>34</xdr:row>
      <xdr:rowOff>175260</xdr:rowOff>
    </xdr:to>
    <xdr:graphicFrame macro="">
      <xdr:nvGraphicFramePr>
        <xdr:cNvPr id="4" name="Chart 3">
          <a:extLst>
            <a:ext uri="{FF2B5EF4-FFF2-40B4-BE49-F238E27FC236}">
              <a16:creationId xmlns:a16="http://schemas.microsoft.com/office/drawing/2014/main" id="{FFBFD48D-F591-3776-C0A9-EE38C98B6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121920</xdr:colOff>
      <xdr:row>4</xdr:row>
      <xdr:rowOff>26670</xdr:rowOff>
    </xdr:from>
    <xdr:to>
      <xdr:col>16</xdr:col>
      <xdr:colOff>449580</xdr:colOff>
      <xdr:row>19</xdr:row>
      <xdr:rowOff>26670</xdr:rowOff>
    </xdr:to>
    <xdr:graphicFrame macro="">
      <xdr:nvGraphicFramePr>
        <xdr:cNvPr id="6" name="Chart 5">
          <a:extLst>
            <a:ext uri="{FF2B5EF4-FFF2-40B4-BE49-F238E27FC236}">
              <a16:creationId xmlns:a16="http://schemas.microsoft.com/office/drawing/2014/main" id="{928A2C86-36FD-369A-658A-C31073975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297180</xdr:colOff>
      <xdr:row>6</xdr:row>
      <xdr:rowOff>156210</xdr:rowOff>
    </xdr:from>
    <xdr:to>
      <xdr:col>21</xdr:col>
      <xdr:colOff>655320</xdr:colOff>
      <xdr:row>21</xdr:row>
      <xdr:rowOff>156210</xdr:rowOff>
    </xdr:to>
    <xdr:graphicFrame macro="">
      <xdr:nvGraphicFramePr>
        <xdr:cNvPr id="7" name="Chart 6">
          <a:extLst>
            <a:ext uri="{FF2B5EF4-FFF2-40B4-BE49-F238E27FC236}">
              <a16:creationId xmlns:a16="http://schemas.microsoft.com/office/drawing/2014/main" id="{9370D212-9054-A72A-514D-CB1300B0D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556260</xdr:colOff>
      <xdr:row>19</xdr:row>
      <xdr:rowOff>175260</xdr:rowOff>
    </xdr:from>
    <xdr:to>
      <xdr:col>6</xdr:col>
      <xdr:colOff>383540</xdr:colOff>
      <xdr:row>33</xdr:row>
      <xdr:rowOff>79375</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911383DE-DD32-56EC-C418-18C08E176E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42460" y="3649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594360</xdr:colOff>
      <xdr:row>11</xdr:row>
      <xdr:rowOff>83820</xdr:rowOff>
    </xdr:from>
    <xdr:to>
      <xdr:col>6</xdr:col>
      <xdr:colOff>421640</xdr:colOff>
      <xdr:row>25</xdr:row>
      <xdr:rowOff>635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4FCC709-0D87-2074-A907-8AB0F1BD11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80560" y="2095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1043940</xdr:colOff>
      <xdr:row>0</xdr:row>
      <xdr:rowOff>83820</xdr:rowOff>
    </xdr:from>
    <xdr:to>
      <xdr:col>7</xdr:col>
      <xdr:colOff>834390</xdr:colOff>
      <xdr:row>14</xdr:row>
      <xdr:rowOff>635</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395B9B05-8BE3-D150-CEDF-A95E1D414BD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918960" y="83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6</xdr:col>
      <xdr:colOff>1402080</xdr:colOff>
      <xdr:row>22</xdr:row>
      <xdr:rowOff>129540</xdr:rowOff>
    </xdr:from>
    <xdr:ext cx="184731" cy="264560"/>
    <xdr:sp macro="" textlink="">
      <xdr:nvSpPr>
        <xdr:cNvPr id="11" name="TextBox 10">
          <a:extLst>
            <a:ext uri="{FF2B5EF4-FFF2-40B4-BE49-F238E27FC236}">
              <a16:creationId xmlns:a16="http://schemas.microsoft.com/office/drawing/2014/main" id="{94F21D17-E3A5-7FC2-2A88-EFC1D985B007}"/>
            </a:ext>
          </a:extLst>
        </xdr:cNvPr>
        <xdr:cNvSpPr txBox="1"/>
      </xdr:nvSpPr>
      <xdr:spPr>
        <a:xfrm>
          <a:off x="72771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110952</xdr:colOff>
      <xdr:row>1</xdr:row>
      <xdr:rowOff>124460</xdr:rowOff>
    </xdr:from>
    <xdr:to>
      <xdr:col>23</xdr:col>
      <xdr:colOff>251357</xdr:colOff>
      <xdr:row>34</xdr:row>
      <xdr:rowOff>149436</xdr:rowOff>
    </xdr:to>
    <xdr:sp macro="" textlink="">
      <xdr:nvSpPr>
        <xdr:cNvPr id="2" name="Rectangle 1">
          <a:extLst>
            <a:ext uri="{FF2B5EF4-FFF2-40B4-BE49-F238E27FC236}">
              <a16:creationId xmlns:a16="http://schemas.microsoft.com/office/drawing/2014/main" id="{F2B10161-9F3A-38B0-2CDA-ED8FFCFC0220}"/>
            </a:ext>
          </a:extLst>
        </xdr:cNvPr>
        <xdr:cNvSpPr/>
      </xdr:nvSpPr>
      <xdr:spPr>
        <a:xfrm>
          <a:off x="1937395" y="307759"/>
          <a:ext cx="12316694" cy="6073842"/>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21166</xdr:colOff>
      <xdr:row>0</xdr:row>
      <xdr:rowOff>159327</xdr:rowOff>
    </xdr:from>
    <xdr:to>
      <xdr:col>20</xdr:col>
      <xdr:colOff>444499</xdr:colOff>
      <xdr:row>5</xdr:row>
      <xdr:rowOff>91440</xdr:rowOff>
    </xdr:to>
    <xdr:sp macro="" textlink="">
      <xdr:nvSpPr>
        <xdr:cNvPr id="3" name="Rectangle: Rounded Corners 2">
          <a:extLst>
            <a:ext uri="{FF2B5EF4-FFF2-40B4-BE49-F238E27FC236}">
              <a16:creationId xmlns:a16="http://schemas.microsoft.com/office/drawing/2014/main" id="{2B10DFF5-7EDE-0362-2A0B-08ACB414495F}"/>
            </a:ext>
          </a:extLst>
        </xdr:cNvPr>
        <xdr:cNvSpPr/>
      </xdr:nvSpPr>
      <xdr:spPr>
        <a:xfrm>
          <a:off x="2459566" y="159327"/>
          <a:ext cx="10176933" cy="846513"/>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5400" b="1" i="1" u="none" kern="1200"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IN" sz="5400" b="1" i="1" u="none" kern="1200"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 ANALYSIS </a:t>
          </a:r>
          <a:endParaRPr lang="en-IN" sz="5400" b="1" i="1" u="none" kern="1200"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3</xdr:col>
      <xdr:colOff>155512</xdr:colOff>
      <xdr:row>6</xdr:row>
      <xdr:rowOff>84667</xdr:rowOff>
    </xdr:from>
    <xdr:to>
      <xdr:col>8</xdr:col>
      <xdr:colOff>328083</xdr:colOff>
      <xdr:row>11</xdr:row>
      <xdr:rowOff>95249</xdr:rowOff>
    </xdr:to>
    <xdr:sp macro="" textlink="">
      <xdr:nvSpPr>
        <xdr:cNvPr id="4" name="Rectangle: Rounded Corners 3">
          <a:extLst>
            <a:ext uri="{FF2B5EF4-FFF2-40B4-BE49-F238E27FC236}">
              <a16:creationId xmlns:a16="http://schemas.microsoft.com/office/drawing/2014/main" id="{553CFC3F-8D9B-5CEF-A142-46C8CDD12FC2}"/>
            </a:ext>
          </a:extLst>
        </xdr:cNvPr>
        <xdr:cNvSpPr/>
      </xdr:nvSpPr>
      <xdr:spPr>
        <a:xfrm>
          <a:off x="1974981" y="1204340"/>
          <a:ext cx="3205020" cy="943644"/>
        </a:xfrm>
        <a:prstGeom prst="roundRect">
          <a:avLst/>
        </a:prstGeom>
        <a:gradFill>
          <a:gsLst>
            <a:gs pos="0">
              <a:schemeClr val="accent1">
                <a:lumMod val="5000"/>
                <a:lumOff val="95000"/>
              </a:schemeClr>
            </a:gs>
            <a:gs pos="47000">
              <a:schemeClr val="accent1">
                <a:lumMod val="45000"/>
                <a:lumOff val="55000"/>
              </a:schemeClr>
            </a:gs>
            <a:gs pos="73000">
              <a:schemeClr val="accent1">
                <a:lumMod val="45000"/>
                <a:lumOff val="55000"/>
              </a:schemeClr>
            </a:gs>
            <a:gs pos="33000">
              <a:schemeClr val="accent1">
                <a:lumMod val="30000"/>
                <a:lumOff val="70000"/>
              </a:schemeClr>
            </a:gs>
          </a:gsLst>
          <a:lin ang="5400000" scaled="1"/>
        </a:gra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cap="none" spc="0">
              <a:ln w="0"/>
              <a:solidFill>
                <a:schemeClr val="tx1"/>
              </a:solidFill>
              <a:effectLst>
                <a:outerShdw blurRad="38100" dist="19050" dir="2700000" algn="tl" rotWithShape="0">
                  <a:schemeClr val="dk1">
                    <a:alpha val="40000"/>
                  </a:schemeClr>
                </a:outerShdw>
              </a:effectLst>
            </a:rPr>
            <a:t>Sales</a:t>
          </a:r>
          <a:endParaRPr lang="en-IN" sz="1200" b="1" kern="1200"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13</xdr:col>
      <xdr:colOff>478790</xdr:colOff>
      <xdr:row>6</xdr:row>
      <xdr:rowOff>97790</xdr:rowOff>
    </xdr:from>
    <xdr:to>
      <xdr:col>18</xdr:col>
      <xdr:colOff>549717</xdr:colOff>
      <xdr:row>11</xdr:row>
      <xdr:rowOff>107104</xdr:rowOff>
    </xdr:to>
    <xdr:sp macro="" textlink="">
      <xdr:nvSpPr>
        <xdr:cNvPr id="5" name="Rectangle: Rounded Corners 4">
          <a:extLst>
            <a:ext uri="{FF2B5EF4-FFF2-40B4-BE49-F238E27FC236}">
              <a16:creationId xmlns:a16="http://schemas.microsoft.com/office/drawing/2014/main" id="{03937538-9CAC-47AB-BFEC-DE44E6856701}"/>
            </a:ext>
          </a:extLst>
        </xdr:cNvPr>
        <xdr:cNvSpPr/>
      </xdr:nvSpPr>
      <xdr:spPr>
        <a:xfrm>
          <a:off x="8393378" y="1197584"/>
          <a:ext cx="3114999" cy="925809"/>
        </a:xfrm>
        <a:prstGeom prst="roundRect">
          <a:avLst/>
        </a:prstGeom>
        <a:gradFill>
          <a:gsLst>
            <a:gs pos="0">
              <a:schemeClr val="accent1">
                <a:lumMod val="5000"/>
                <a:lumOff val="95000"/>
              </a:schemeClr>
            </a:gs>
            <a:gs pos="47000">
              <a:schemeClr val="accent1">
                <a:lumMod val="45000"/>
                <a:lumOff val="55000"/>
              </a:schemeClr>
            </a:gs>
            <a:gs pos="73000">
              <a:schemeClr val="accent1">
                <a:lumMod val="45000"/>
                <a:lumOff val="55000"/>
              </a:schemeClr>
            </a:gs>
            <a:gs pos="33000">
              <a:schemeClr val="accent1">
                <a:lumMod val="30000"/>
                <a:lumOff val="70000"/>
              </a:schemeClr>
            </a:gs>
          </a:gsLst>
          <a:lin ang="5400000" scaled="1"/>
        </a:gra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rPr>
            <a:t>Number</a:t>
          </a:r>
          <a:r>
            <a:rPr lang="en-IN" sz="1200" b="1" kern="1200" baseline="0">
              <a:solidFill>
                <a:schemeClr val="tx1"/>
              </a:solidFill>
            </a:rPr>
            <a:t> of customers</a:t>
          </a:r>
        </a:p>
      </xdr:txBody>
    </xdr:sp>
    <xdr:clientData/>
  </xdr:twoCellAnchor>
  <xdr:twoCellAnchor>
    <xdr:from>
      <xdr:col>8</xdr:col>
      <xdr:colOff>349250</xdr:colOff>
      <xdr:row>6</xdr:row>
      <xdr:rowOff>99676</xdr:rowOff>
    </xdr:from>
    <xdr:to>
      <xdr:col>13</xdr:col>
      <xdr:colOff>455084</xdr:colOff>
      <xdr:row>11</xdr:row>
      <xdr:rowOff>84667</xdr:rowOff>
    </xdr:to>
    <xdr:sp macro="" textlink="">
      <xdr:nvSpPr>
        <xdr:cNvPr id="6" name="Rectangle: Rounded Corners 5">
          <a:extLst>
            <a:ext uri="{FF2B5EF4-FFF2-40B4-BE49-F238E27FC236}">
              <a16:creationId xmlns:a16="http://schemas.microsoft.com/office/drawing/2014/main" id="{46D1880F-73F4-4E84-B1E2-F7FA79574E81}"/>
            </a:ext>
          </a:extLst>
        </xdr:cNvPr>
        <xdr:cNvSpPr/>
      </xdr:nvSpPr>
      <xdr:spPr>
        <a:xfrm>
          <a:off x="5259917" y="1179176"/>
          <a:ext cx="3175000" cy="884574"/>
        </a:xfrm>
        <a:prstGeom prst="roundRect">
          <a:avLst/>
        </a:prstGeom>
        <a:gradFill>
          <a:gsLst>
            <a:gs pos="0">
              <a:schemeClr val="accent1">
                <a:lumMod val="5000"/>
                <a:lumOff val="95000"/>
              </a:schemeClr>
            </a:gs>
            <a:gs pos="47000">
              <a:schemeClr val="accent1">
                <a:lumMod val="45000"/>
                <a:lumOff val="55000"/>
              </a:schemeClr>
            </a:gs>
            <a:gs pos="73000">
              <a:schemeClr val="accent1">
                <a:lumMod val="45000"/>
                <a:lumOff val="55000"/>
              </a:schemeClr>
            </a:gs>
            <a:gs pos="33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0" kern="1200">
              <a:solidFill>
                <a:schemeClr val="tx1"/>
              </a:solidFill>
              <a:latin typeface="+mj-lt"/>
            </a:rPr>
            <a:t>Profit</a:t>
          </a:r>
        </a:p>
      </xdr:txBody>
    </xdr:sp>
    <xdr:clientData/>
  </xdr:twoCellAnchor>
  <xdr:twoCellAnchor>
    <xdr:from>
      <xdr:col>3</xdr:col>
      <xdr:colOff>181841</xdr:colOff>
      <xdr:row>11</xdr:row>
      <xdr:rowOff>121227</xdr:rowOff>
    </xdr:from>
    <xdr:to>
      <xdr:col>10</xdr:col>
      <xdr:colOff>597477</xdr:colOff>
      <xdr:row>34</xdr:row>
      <xdr:rowOff>51954</xdr:rowOff>
    </xdr:to>
    <xdr:sp macro="" textlink="">
      <xdr:nvSpPr>
        <xdr:cNvPr id="8" name="Rectangle 7">
          <a:extLst>
            <a:ext uri="{FF2B5EF4-FFF2-40B4-BE49-F238E27FC236}">
              <a16:creationId xmlns:a16="http://schemas.microsoft.com/office/drawing/2014/main" id="{F75FD0E6-8D61-87B9-B635-5A4EE12ED618}"/>
            </a:ext>
          </a:extLst>
        </xdr:cNvPr>
        <xdr:cNvSpPr/>
      </xdr:nvSpPr>
      <xdr:spPr>
        <a:xfrm>
          <a:off x="2000250" y="2121477"/>
          <a:ext cx="4658591" cy="41130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tx1"/>
              </a:solidFill>
            </a:rPr>
            <a:t>Sales</a:t>
          </a:r>
          <a:r>
            <a:rPr lang="en-IN" sz="1400" b="1" kern="1200" baseline="0">
              <a:solidFill>
                <a:schemeClr val="tx1"/>
              </a:solidFill>
            </a:rPr>
            <a:t> per Month</a:t>
          </a:r>
        </a:p>
        <a:p>
          <a:pPr algn="l"/>
          <a:endParaRPr lang="en-IN" sz="1100" kern="1200">
            <a:solidFill>
              <a:schemeClr val="tx1"/>
            </a:solidFill>
          </a:endParaRPr>
        </a:p>
      </xdr:txBody>
    </xdr:sp>
    <xdr:clientData/>
  </xdr:twoCellAnchor>
  <xdr:twoCellAnchor>
    <xdr:from>
      <xdr:col>11</xdr:col>
      <xdr:colOff>48491</xdr:colOff>
      <xdr:row>11</xdr:row>
      <xdr:rowOff>129885</xdr:rowOff>
    </xdr:from>
    <xdr:to>
      <xdr:col>18</xdr:col>
      <xdr:colOff>562840</xdr:colOff>
      <xdr:row>23</xdr:row>
      <xdr:rowOff>17317</xdr:rowOff>
    </xdr:to>
    <xdr:sp macro="" textlink="">
      <xdr:nvSpPr>
        <xdr:cNvPr id="9" name="Rectangle 8">
          <a:extLst>
            <a:ext uri="{FF2B5EF4-FFF2-40B4-BE49-F238E27FC236}">
              <a16:creationId xmlns:a16="http://schemas.microsoft.com/office/drawing/2014/main" id="{423226EF-EDD4-48B7-B443-26A096D83211}"/>
            </a:ext>
          </a:extLst>
        </xdr:cNvPr>
        <xdr:cNvSpPr/>
      </xdr:nvSpPr>
      <xdr:spPr>
        <a:xfrm>
          <a:off x="6715991" y="2130135"/>
          <a:ext cx="4757304" cy="20695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tx1"/>
              </a:solidFill>
            </a:rPr>
            <a:t>Customers per Month</a:t>
          </a:r>
        </a:p>
      </xdr:txBody>
    </xdr:sp>
    <xdr:clientData/>
  </xdr:twoCellAnchor>
  <xdr:twoCellAnchor>
    <xdr:from>
      <xdr:col>11</xdr:col>
      <xdr:colOff>53686</xdr:colOff>
      <xdr:row>23</xdr:row>
      <xdr:rowOff>138545</xdr:rowOff>
    </xdr:from>
    <xdr:to>
      <xdr:col>18</xdr:col>
      <xdr:colOff>562840</xdr:colOff>
      <xdr:row>34</xdr:row>
      <xdr:rowOff>31172</xdr:rowOff>
    </xdr:to>
    <xdr:sp macro="" textlink="">
      <xdr:nvSpPr>
        <xdr:cNvPr id="10" name="Rectangle 9">
          <a:extLst>
            <a:ext uri="{FF2B5EF4-FFF2-40B4-BE49-F238E27FC236}">
              <a16:creationId xmlns:a16="http://schemas.microsoft.com/office/drawing/2014/main" id="{7EBF7A67-4C62-40CD-A52E-DE286D816E8A}"/>
            </a:ext>
          </a:extLst>
        </xdr:cNvPr>
        <xdr:cNvSpPr/>
      </xdr:nvSpPr>
      <xdr:spPr>
        <a:xfrm>
          <a:off x="6721186" y="4320886"/>
          <a:ext cx="4752109" cy="18928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tx1"/>
              </a:solidFill>
            </a:rPr>
            <a:t>Profit per Region</a:t>
          </a:r>
        </a:p>
      </xdr:txBody>
    </xdr:sp>
    <xdr:clientData/>
  </xdr:twoCellAnchor>
  <xdr:twoCellAnchor>
    <xdr:from>
      <xdr:col>3</xdr:col>
      <xdr:colOff>486833</xdr:colOff>
      <xdr:row>8</xdr:row>
      <xdr:rowOff>103909</xdr:rowOff>
    </xdr:from>
    <xdr:to>
      <xdr:col>6</xdr:col>
      <xdr:colOff>504151</xdr:colOff>
      <xdr:row>10</xdr:row>
      <xdr:rowOff>155864</xdr:rowOff>
    </xdr:to>
    <xdr:sp macro="" textlink="'Pivot And Analysis'!F3">
      <xdr:nvSpPr>
        <xdr:cNvPr id="12" name="TextBox 11">
          <a:extLst>
            <a:ext uri="{FF2B5EF4-FFF2-40B4-BE49-F238E27FC236}">
              <a16:creationId xmlns:a16="http://schemas.microsoft.com/office/drawing/2014/main" id="{D9DB725A-1AC9-271B-33D5-20D317710500}"/>
            </a:ext>
          </a:extLst>
        </xdr:cNvPr>
        <xdr:cNvSpPr txBox="1"/>
      </xdr:nvSpPr>
      <xdr:spPr>
        <a:xfrm>
          <a:off x="2328333" y="1543242"/>
          <a:ext cx="1858818" cy="411789"/>
        </a:xfrm>
        <a:prstGeom prst="rect">
          <a:avLst/>
        </a:prstGeom>
        <a:solidFill>
          <a:schemeClr val="accent5">
            <a:lumMod val="20000"/>
            <a:lumOff val="8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ngle"/>
          <a:bevelB prst="angle"/>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9B4B44-8D3C-450A-A81D-284A10640B52}" type="TxLink">
            <a:rPr lang="en-US" sz="1600" b="1" i="0" u="none" strike="noStrike" kern="1200">
              <a:solidFill>
                <a:srgbClr val="000000"/>
              </a:solidFill>
              <a:latin typeface="Arial Black" panose="020B0A04020102020204" pitchFamily="34" charset="0"/>
              <a:ea typeface="Calibri"/>
              <a:cs typeface="Calibri"/>
            </a:rPr>
            <a:pPr/>
            <a:t> $7,54,938 </a:t>
          </a:fld>
          <a:endParaRPr lang="en-IN" sz="1600" b="1" kern="1200">
            <a:latin typeface="Arial Black" panose="020B0A04020102020204" pitchFamily="34" charset="0"/>
          </a:endParaRPr>
        </a:p>
      </xdr:txBody>
    </xdr:sp>
    <xdr:clientData/>
  </xdr:twoCellAnchor>
  <xdr:twoCellAnchor>
    <xdr:from>
      <xdr:col>8</xdr:col>
      <xdr:colOff>563803</xdr:colOff>
      <xdr:row>8</xdr:row>
      <xdr:rowOff>100062</xdr:rowOff>
    </xdr:from>
    <xdr:to>
      <xdr:col>12</xdr:col>
      <xdr:colOff>36561</xdr:colOff>
      <xdr:row>10</xdr:row>
      <xdr:rowOff>126039</xdr:rowOff>
    </xdr:to>
    <xdr:sp macro="" textlink="'Pivot And Analysis'!F4">
      <xdr:nvSpPr>
        <xdr:cNvPr id="14" name="TextBox 13">
          <a:extLst>
            <a:ext uri="{FF2B5EF4-FFF2-40B4-BE49-F238E27FC236}">
              <a16:creationId xmlns:a16="http://schemas.microsoft.com/office/drawing/2014/main" id="{494B8A26-FFFE-C13D-09AB-D1DEB99CD585}"/>
            </a:ext>
          </a:extLst>
        </xdr:cNvPr>
        <xdr:cNvSpPr txBox="1"/>
      </xdr:nvSpPr>
      <xdr:spPr>
        <a:xfrm>
          <a:off x="5474470" y="1539395"/>
          <a:ext cx="1928091" cy="385811"/>
        </a:xfrm>
        <a:prstGeom prst="rect">
          <a:avLst/>
        </a:prstGeom>
        <a:solidFill>
          <a:schemeClr val="accent5">
            <a:lumMod val="20000"/>
            <a:lumOff val="80000"/>
          </a:schemeClr>
        </a:solidFill>
        <a:ln w="9525" cmpd="sng">
          <a:noFill/>
        </a:ln>
        <a:effectLst>
          <a:glow rad="63500">
            <a:schemeClr val="accent5">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ngle"/>
          <a:bevelB prst="angle"/>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43E7EE-9A16-4C96-83B6-1B4DF4B17AF4}" type="TxLink">
            <a:rPr lang="en-US" sz="1600" b="1" i="0" u="none" strike="noStrike" kern="1200">
              <a:solidFill>
                <a:srgbClr val="000000"/>
              </a:solidFill>
              <a:latin typeface="Arial Black" panose="020B0A04020102020204" pitchFamily="34" charset="0"/>
              <a:ea typeface="Calibri"/>
              <a:cs typeface="Calibri"/>
            </a:rPr>
            <a:pPr/>
            <a:t> $8,91,111 </a:t>
          </a:fld>
          <a:endParaRPr lang="en-IN" sz="1600" b="1" kern="1200">
            <a:latin typeface="Arial Black" panose="020B0A04020102020204" pitchFamily="34" charset="0"/>
          </a:endParaRPr>
        </a:p>
      </xdr:txBody>
    </xdr:sp>
    <xdr:clientData/>
  </xdr:twoCellAnchor>
  <xdr:twoCellAnchor>
    <xdr:from>
      <xdr:col>14</xdr:col>
      <xdr:colOff>159554</xdr:colOff>
      <xdr:row>8</xdr:row>
      <xdr:rowOff>101435</xdr:rowOff>
    </xdr:from>
    <xdr:to>
      <xdr:col>16</xdr:col>
      <xdr:colOff>592863</xdr:colOff>
      <xdr:row>10</xdr:row>
      <xdr:rowOff>140843</xdr:rowOff>
    </xdr:to>
    <xdr:sp macro="" textlink="'Pivot And Analysis'!F5">
      <xdr:nvSpPr>
        <xdr:cNvPr id="15" name="TextBox 14">
          <a:extLst>
            <a:ext uri="{FF2B5EF4-FFF2-40B4-BE49-F238E27FC236}">
              <a16:creationId xmlns:a16="http://schemas.microsoft.com/office/drawing/2014/main" id="{9FF53662-E115-928A-A8BC-8007908B3886}"/>
            </a:ext>
          </a:extLst>
        </xdr:cNvPr>
        <xdr:cNvSpPr txBox="1"/>
      </xdr:nvSpPr>
      <xdr:spPr>
        <a:xfrm>
          <a:off x="8650411" y="1594333"/>
          <a:ext cx="1646289" cy="412632"/>
        </a:xfrm>
        <a:prstGeom prst="rect">
          <a:avLst/>
        </a:prstGeom>
        <a:solidFill>
          <a:schemeClr val="accent5">
            <a:lumMod val="20000"/>
            <a:lumOff val="80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ngle"/>
          <a:bevelB prst="angle"/>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972ABE-9553-4DCB-86F1-889FE5AA0AC1}" type="TxLink">
            <a:rPr lang="en-US" sz="1600" b="1" i="0" u="none" strike="noStrike" kern="1200">
              <a:solidFill>
                <a:srgbClr val="000000"/>
              </a:solidFill>
              <a:latin typeface="Arial Black" panose="020B0A04020102020204" pitchFamily="34" charset="0"/>
              <a:ea typeface="Calibri"/>
              <a:cs typeface="Calibri"/>
            </a:rPr>
            <a:pPr/>
            <a:t> 9,360 </a:t>
          </a:fld>
          <a:endParaRPr lang="en-IN" sz="1600" b="1" i="0" kern="1200">
            <a:latin typeface="Arial Black" panose="020B0A04020102020204" pitchFamily="34" charset="0"/>
          </a:endParaRPr>
        </a:p>
      </xdr:txBody>
    </xdr:sp>
    <xdr:clientData/>
  </xdr:twoCellAnchor>
  <xdr:twoCellAnchor>
    <xdr:from>
      <xdr:col>6</xdr:col>
      <xdr:colOff>291214</xdr:colOff>
      <xdr:row>5</xdr:row>
      <xdr:rowOff>115148</xdr:rowOff>
    </xdr:from>
    <xdr:to>
      <xdr:col>8</xdr:col>
      <xdr:colOff>496146</xdr:colOff>
      <xdr:row>12</xdr:row>
      <xdr:rowOff>104563</xdr:rowOff>
    </xdr:to>
    <xdr:graphicFrame macro="">
      <xdr:nvGraphicFramePr>
        <xdr:cNvPr id="16" name="Chart 15">
          <a:extLst>
            <a:ext uri="{FF2B5EF4-FFF2-40B4-BE49-F238E27FC236}">
              <a16:creationId xmlns:a16="http://schemas.microsoft.com/office/drawing/2014/main" id="{E1BB76BB-5ED5-42CD-AD59-4796DD12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380999</xdr:colOff>
      <xdr:row>5</xdr:row>
      <xdr:rowOff>105834</xdr:rowOff>
    </xdr:from>
    <xdr:to>
      <xdr:col>14</xdr:col>
      <xdr:colOff>114300</xdr:colOff>
      <xdr:row>12</xdr:row>
      <xdr:rowOff>137160</xdr:rowOff>
    </xdr:to>
    <xdr:graphicFrame macro="">
      <xdr:nvGraphicFramePr>
        <xdr:cNvPr id="17" name="Chart 16">
          <a:extLst>
            <a:ext uri="{FF2B5EF4-FFF2-40B4-BE49-F238E27FC236}">
              <a16:creationId xmlns:a16="http://schemas.microsoft.com/office/drawing/2014/main" id="{D7565E69-9EA0-4136-8624-A60A1C462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232834</xdr:colOff>
      <xdr:row>4</xdr:row>
      <xdr:rowOff>169332</xdr:rowOff>
    </xdr:from>
    <xdr:to>
      <xdr:col>19</xdr:col>
      <xdr:colOff>113665</xdr:colOff>
      <xdr:row>13</xdr:row>
      <xdr:rowOff>132078</xdr:rowOff>
    </xdr:to>
    <xdr:graphicFrame macro="">
      <xdr:nvGraphicFramePr>
        <xdr:cNvPr id="18" name="Chart 17">
          <a:extLst>
            <a:ext uri="{FF2B5EF4-FFF2-40B4-BE49-F238E27FC236}">
              <a16:creationId xmlns:a16="http://schemas.microsoft.com/office/drawing/2014/main" id="{F6F4B740-FA0F-4545-B9E6-741E9A69A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95250</xdr:colOff>
      <xdr:row>13</xdr:row>
      <xdr:rowOff>25976</xdr:rowOff>
    </xdr:from>
    <xdr:to>
      <xdr:col>18</xdr:col>
      <xdr:colOff>510885</xdr:colOff>
      <xdr:row>23</xdr:row>
      <xdr:rowOff>74084</xdr:rowOff>
    </xdr:to>
    <xdr:graphicFrame macro="">
      <xdr:nvGraphicFramePr>
        <xdr:cNvPr id="20" name="Chart 19">
          <a:extLst>
            <a:ext uri="{FF2B5EF4-FFF2-40B4-BE49-F238E27FC236}">
              <a16:creationId xmlns:a16="http://schemas.microsoft.com/office/drawing/2014/main" id="{7A8E831F-5BC6-4EA8-BBD5-CDFC2F35F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105832</xdr:colOff>
      <xdr:row>25</xdr:row>
      <xdr:rowOff>31750</xdr:rowOff>
    </xdr:from>
    <xdr:to>
      <xdr:col>18</xdr:col>
      <xdr:colOff>489857</xdr:colOff>
      <xdr:row>34</xdr:row>
      <xdr:rowOff>84666</xdr:rowOff>
    </xdr:to>
    <xdr:graphicFrame macro="">
      <xdr:nvGraphicFramePr>
        <xdr:cNvPr id="21" name="Chart 20">
          <a:extLst>
            <a:ext uri="{FF2B5EF4-FFF2-40B4-BE49-F238E27FC236}">
              <a16:creationId xmlns:a16="http://schemas.microsoft.com/office/drawing/2014/main" id="{9A86B786-F6C2-4AE7-A439-485D3D3D5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31750</xdr:colOff>
      <xdr:row>2</xdr:row>
      <xdr:rowOff>52916</xdr:rowOff>
    </xdr:from>
    <xdr:to>
      <xdr:col>23</xdr:col>
      <xdr:colOff>285750</xdr:colOff>
      <xdr:row>21</xdr:row>
      <xdr:rowOff>116416</xdr:rowOff>
    </xdr:to>
    <xdr:sp macro="" textlink="">
      <xdr:nvSpPr>
        <xdr:cNvPr id="22" name="Rectangle 21">
          <a:extLst>
            <a:ext uri="{FF2B5EF4-FFF2-40B4-BE49-F238E27FC236}">
              <a16:creationId xmlns:a16="http://schemas.microsoft.com/office/drawing/2014/main" id="{74F464D9-CE7C-9BD7-D84F-F934D8AD8D7D}"/>
            </a:ext>
          </a:extLst>
        </xdr:cNvPr>
        <xdr:cNvSpPr/>
      </xdr:nvSpPr>
      <xdr:spPr>
        <a:xfrm>
          <a:off x="11694583" y="412749"/>
          <a:ext cx="2709334" cy="34819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noFill/>
            </a:ln>
          </a:endParaRPr>
        </a:p>
      </xdr:txBody>
    </xdr:sp>
    <xdr:clientData/>
  </xdr:twoCellAnchor>
  <xdr:twoCellAnchor>
    <xdr:from>
      <xdr:col>19</xdr:col>
      <xdr:colOff>31750</xdr:colOff>
      <xdr:row>21</xdr:row>
      <xdr:rowOff>131232</xdr:rowOff>
    </xdr:from>
    <xdr:to>
      <xdr:col>23</xdr:col>
      <xdr:colOff>289984</xdr:colOff>
      <xdr:row>34</xdr:row>
      <xdr:rowOff>105832</xdr:rowOff>
    </xdr:to>
    <xdr:sp macro="" textlink="">
      <xdr:nvSpPr>
        <xdr:cNvPr id="23" name="Rectangle 22">
          <a:extLst>
            <a:ext uri="{FF2B5EF4-FFF2-40B4-BE49-F238E27FC236}">
              <a16:creationId xmlns:a16="http://schemas.microsoft.com/office/drawing/2014/main" id="{965EB9FD-2770-4616-A38E-5C6E7217D8BC}"/>
            </a:ext>
          </a:extLst>
        </xdr:cNvPr>
        <xdr:cNvSpPr/>
      </xdr:nvSpPr>
      <xdr:spPr>
        <a:xfrm>
          <a:off x="11694583" y="3909482"/>
          <a:ext cx="2713568" cy="23135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18</xdr:col>
      <xdr:colOff>578218</xdr:colOff>
      <xdr:row>7</xdr:row>
      <xdr:rowOff>40848</xdr:rowOff>
    </xdr:from>
    <xdr:to>
      <xdr:col>23</xdr:col>
      <xdr:colOff>238500</xdr:colOff>
      <xdr:row>22</xdr:row>
      <xdr:rowOff>85103</xdr:rowOff>
    </xdr:to>
    <mc:AlternateContent xmlns:mc="http://schemas.openxmlformats.org/markup-compatibility/2006" xmlns:a14="http://schemas.microsoft.com/office/drawing/2010/main">
      <mc:Choice Requires="a14">
        <xdr:graphicFrame macro="">
          <xdr:nvGraphicFramePr>
            <xdr:cNvPr id="25" name="Month 1">
              <a:extLst>
                <a:ext uri="{FF2B5EF4-FFF2-40B4-BE49-F238E27FC236}">
                  <a16:creationId xmlns:a16="http://schemas.microsoft.com/office/drawing/2014/main" id="{8C6E12C3-9D93-4CE7-A9B2-6C36F359A1E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608849" y="1306881"/>
              <a:ext cx="2725263" cy="2675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567614</xdr:colOff>
      <xdr:row>22</xdr:row>
      <xdr:rowOff>101082</xdr:rowOff>
    </xdr:from>
    <xdr:to>
      <xdr:col>23</xdr:col>
      <xdr:colOff>230675</xdr:colOff>
      <xdr:row>34</xdr:row>
      <xdr:rowOff>93306</xdr:rowOff>
    </xdr:to>
    <mc:AlternateContent xmlns:mc="http://schemas.openxmlformats.org/markup-compatibility/2006" xmlns:a14="http://schemas.microsoft.com/office/drawing/2010/main">
      <mc:Choice Requires="a14">
        <xdr:graphicFrame macro="">
          <xdr:nvGraphicFramePr>
            <xdr:cNvPr id="26" name="Region 1">
              <a:extLst>
                <a:ext uri="{FF2B5EF4-FFF2-40B4-BE49-F238E27FC236}">
                  <a16:creationId xmlns:a16="http://schemas.microsoft.com/office/drawing/2014/main" id="{2FC79478-68F8-4FCA-BFD5-FD868E99924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596975" y="4076051"/>
              <a:ext cx="2726772" cy="2160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579493</xdr:colOff>
      <xdr:row>2</xdr:row>
      <xdr:rowOff>105187</xdr:rowOff>
    </xdr:from>
    <xdr:to>
      <xdr:col>23</xdr:col>
      <xdr:colOff>174085</xdr:colOff>
      <xdr:row>6</xdr:row>
      <xdr:rowOff>38878</xdr:rowOff>
    </xdr:to>
    <mc:AlternateContent xmlns:mc="http://schemas.openxmlformats.org/markup-compatibility/2006" xmlns:a14="http://schemas.microsoft.com/office/drawing/2010/main">
      <mc:Choice Requires="a14">
        <xdr:graphicFrame macro="">
          <xdr:nvGraphicFramePr>
            <xdr:cNvPr id="27" name="Quarter 1">
              <a:extLst>
                <a:ext uri="{FF2B5EF4-FFF2-40B4-BE49-F238E27FC236}">
                  <a16:creationId xmlns:a16="http://schemas.microsoft.com/office/drawing/2014/main" id="{347E1B2E-944F-45EF-8E9F-5874CC5BA8F9}"/>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1608854" y="466548"/>
              <a:ext cx="2658303" cy="656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149259</xdr:colOff>
      <xdr:row>12</xdr:row>
      <xdr:rowOff>180679</xdr:rowOff>
    </xdr:from>
    <xdr:to>
      <xdr:col>11</xdr:col>
      <xdr:colOff>31423</xdr:colOff>
      <xdr:row>34</xdr:row>
      <xdr:rowOff>86411</xdr:rowOff>
    </xdr:to>
    <xdr:graphicFrame macro="">
      <xdr:nvGraphicFramePr>
        <xdr:cNvPr id="11" name="Chart 10">
          <a:extLst>
            <a:ext uri="{FF2B5EF4-FFF2-40B4-BE49-F238E27FC236}">
              <a16:creationId xmlns:a16="http://schemas.microsoft.com/office/drawing/2014/main" id="{26F05DB8-12CC-47EA-A973-40C9569A3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rivastava" refreshedDate="45682.643545370367" createdVersion="8" refreshedVersion="8" minRefreshableVersion="3" recordCount="63" xr:uid="{00000000-000A-0000-FFFF-FFFF00000000}">
  <cacheSource type="worksheet">
    <worksheetSource ref="A1:J64" sheet="Sales Data"/>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3">
      <sharedItems containsSemiMixedTypes="0" containsString="0" containsNumber="1" containsInteger="1" minValue="1500" maxValue="18571" count="15">
        <n v="5000"/>
        <n v="3500"/>
        <n v="1500"/>
        <n v="6000"/>
        <n v="2500"/>
        <n v="10000"/>
        <n v="15000"/>
        <n v="4000"/>
        <n v="8571"/>
        <n v="7857"/>
        <n v="11429"/>
        <n v="14286"/>
        <n v="18563"/>
        <n v="18571"/>
        <n v="17857"/>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0">
      <sharedItems containsSemiMixedTypes="0" containsString="0" containsNumber="1" containsInteger="1" minValue="286" maxValue="5714"/>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6124797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rivastava" refreshedDate="45682.655999305556" createdVersion="8" refreshedVersion="8" minRefreshableVersion="3" recordCount="53" xr:uid="{00000000-000A-0000-FFFF-FFFF01000000}">
  <cacheSource type="worksheet">
    <worksheetSource ref="A1:J54" sheet="Sales Data"/>
  </cacheSource>
  <cacheFields count="12">
    <cacheField name="Month" numFmtId="17">
      <sharedItems containsSemiMixedTypes="0" containsNonDate="0" containsDate="1" containsString="0" minDate="2023-01-01T00:00:00" maxDate="2023-08-02T00:00:00" count="8">
        <d v="2023-01-01T00:00:00"/>
        <d v="2023-02-01T00:00:00"/>
        <d v="2023-03-01T00:00:00"/>
        <d v="2023-04-01T00:00:00"/>
        <d v="2023-05-01T00:00:00"/>
        <d v="2023-06-01T00:00:00"/>
        <d v="2023-07-01T00:00:00"/>
        <d v="2023-08-01T00:00:00"/>
      </sharedItems>
      <fieldGroup par="11"/>
    </cacheField>
    <cacheField name="Region" numFmtId="0">
      <sharedItems count="7">
        <s v="Argentina"/>
        <s v="Brazil"/>
        <s v="Chicaco"/>
        <s v="Chile"/>
        <s v="Columbia"/>
        <s v="Los Angeles"/>
        <s v="Peru"/>
      </sharedItems>
    </cacheField>
    <cacheField name="Sales" numFmtId="3">
      <sharedItems containsSemiMixedTypes="0" containsString="0" containsNumber="1" containsInteger="1" minValue="1500" maxValue="18571"/>
    </cacheField>
    <cacheField name="Profit" numFmtId="0">
      <sharedItems containsSemiMixedTypes="0" containsString="0" containsNumber="1" containsInteger="1" minValue="2000" maxValue="25000"/>
    </cacheField>
    <cacheField name="Target Sales" numFmtId="0">
      <sharedItems containsSemiMixedTypes="0" containsString="0" containsNumber="1" containsInteger="1" minValue="714" maxValue="5714"/>
    </cacheField>
    <cacheField name="Customers" numFmtId="0">
      <sharedItems containsSemiMixedTypes="0" containsString="0" containsNumber="1" containsInteger="1" minValue="15" maxValue="270"/>
    </cacheField>
    <cacheField name="Quarter" numFmtId="0">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8-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8-2023"/>
        </groupItems>
      </fieldGroup>
    </cacheField>
    <cacheField name="Months (Month)" numFmtId="0" databaseField="0">
      <fieldGroup base="0">
        <rangePr groupBy="months" startDate="2023-01-01T00:00:00" endDate="2023-08-02T00:00:00"/>
        <groupItems count="14">
          <s v="&lt;01-01-2023"/>
          <s v="Jan"/>
          <s v="Feb"/>
          <s v="Mar"/>
          <s v="Apr"/>
          <s v="May"/>
          <s v="Jun"/>
          <s v="Jul"/>
          <s v="Aug"/>
          <s v="Sep"/>
          <s v="Oct"/>
          <s v="Nov"/>
          <s v="Dec"/>
          <s v="&gt;02-08-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n v="2857"/>
    <x v="0"/>
    <x v="0"/>
    <n v="0.89"/>
    <n v="0.85"/>
    <n v="0.72"/>
  </r>
  <r>
    <x v="0"/>
    <x v="1"/>
    <x v="1"/>
    <x v="1"/>
    <n v="2857"/>
    <x v="1"/>
    <x v="0"/>
    <n v="0.94"/>
    <n v="0.95"/>
    <n v="0.86"/>
  </r>
  <r>
    <x v="0"/>
    <x v="2"/>
    <x v="2"/>
    <x v="2"/>
    <n v="2857"/>
    <x v="2"/>
    <x v="0"/>
    <n v="0.82"/>
    <n v="0.8"/>
    <n v="0.76"/>
  </r>
  <r>
    <x v="0"/>
    <x v="3"/>
    <x v="2"/>
    <x v="3"/>
    <n v="2857"/>
    <x v="3"/>
    <x v="0"/>
    <n v="0.79"/>
    <n v="0.79"/>
    <n v="0.79"/>
  </r>
  <r>
    <x v="0"/>
    <x v="4"/>
    <x v="3"/>
    <x v="4"/>
    <n v="2857"/>
    <x v="4"/>
    <x v="0"/>
    <n v="0.96"/>
    <n v="0.79"/>
    <n v="0.7"/>
  </r>
  <r>
    <x v="0"/>
    <x v="5"/>
    <x v="4"/>
    <x v="5"/>
    <n v="2857"/>
    <x v="2"/>
    <x v="0"/>
    <n v="0.79"/>
    <n v="0.79"/>
    <n v="0.77"/>
  </r>
  <r>
    <x v="0"/>
    <x v="6"/>
    <x v="5"/>
    <x v="6"/>
    <n v="2857"/>
    <x v="5"/>
    <x v="0"/>
    <n v="0.75"/>
    <n v="0.72"/>
    <n v="0.93"/>
  </r>
  <r>
    <x v="1"/>
    <x v="0"/>
    <x v="0"/>
    <x v="7"/>
    <n v="1429"/>
    <x v="6"/>
    <x v="0"/>
    <n v="0.92"/>
    <n v="0.99"/>
    <n v="0.74"/>
  </r>
  <r>
    <x v="1"/>
    <x v="1"/>
    <x v="6"/>
    <x v="8"/>
    <n v="1429"/>
    <x v="1"/>
    <x v="0"/>
    <n v="0.7"/>
    <n v="0.99"/>
    <n v="0.95"/>
  </r>
  <r>
    <x v="1"/>
    <x v="2"/>
    <x v="2"/>
    <x v="9"/>
    <n v="1429"/>
    <x v="2"/>
    <x v="0"/>
    <n v="0.91"/>
    <n v="0.98"/>
    <n v="0.89"/>
  </r>
  <r>
    <x v="1"/>
    <x v="3"/>
    <x v="1"/>
    <x v="10"/>
    <n v="1429"/>
    <x v="3"/>
    <x v="0"/>
    <n v="0.74"/>
    <n v="0.85"/>
    <n v="0.7"/>
  </r>
  <r>
    <x v="1"/>
    <x v="4"/>
    <x v="3"/>
    <x v="7"/>
    <n v="1429"/>
    <x v="4"/>
    <x v="0"/>
    <n v="0.9"/>
    <n v="0.9"/>
    <n v="0.72"/>
  </r>
  <r>
    <x v="1"/>
    <x v="5"/>
    <x v="7"/>
    <x v="7"/>
    <n v="1429"/>
    <x v="2"/>
    <x v="0"/>
    <n v="0.95"/>
    <n v="0.97"/>
    <n v="0.81"/>
  </r>
  <r>
    <x v="1"/>
    <x v="6"/>
    <x v="5"/>
    <x v="7"/>
    <n v="1429"/>
    <x v="5"/>
    <x v="0"/>
    <n v="0.99"/>
    <n v="0.79"/>
    <n v="0.75"/>
  </r>
  <r>
    <x v="2"/>
    <x v="0"/>
    <x v="8"/>
    <x v="10"/>
    <n v="1429"/>
    <x v="7"/>
    <x v="0"/>
    <n v="0.86"/>
    <n v="0.97"/>
    <n v="0.89"/>
  </r>
  <r>
    <x v="2"/>
    <x v="1"/>
    <x v="8"/>
    <x v="11"/>
    <n v="1429"/>
    <x v="8"/>
    <x v="0"/>
    <n v="0.83"/>
    <n v="0.72"/>
    <n v="0.74"/>
  </r>
  <r>
    <x v="2"/>
    <x v="2"/>
    <x v="8"/>
    <x v="12"/>
    <n v="1429"/>
    <x v="8"/>
    <x v="0"/>
    <n v="0.74"/>
    <n v="0.78"/>
    <n v="0.94"/>
  </r>
  <r>
    <x v="2"/>
    <x v="3"/>
    <x v="8"/>
    <x v="13"/>
    <n v="1429"/>
    <x v="8"/>
    <x v="0"/>
    <n v="0.8"/>
    <n v="0.84"/>
    <n v="0.81"/>
  </r>
  <r>
    <x v="2"/>
    <x v="4"/>
    <x v="8"/>
    <x v="9"/>
    <n v="1429"/>
    <x v="8"/>
    <x v="0"/>
    <n v="0.89"/>
    <n v="0.99"/>
    <n v="0.97"/>
  </r>
  <r>
    <x v="2"/>
    <x v="5"/>
    <x v="8"/>
    <x v="7"/>
    <n v="1429"/>
    <x v="3"/>
    <x v="0"/>
    <n v="0.71"/>
    <n v="0.87"/>
    <n v="0.94"/>
  </r>
  <r>
    <x v="2"/>
    <x v="6"/>
    <x v="8"/>
    <x v="7"/>
    <n v="1429"/>
    <x v="8"/>
    <x v="0"/>
    <n v="0.9"/>
    <n v="0.72"/>
    <n v="0.94"/>
  </r>
  <r>
    <x v="3"/>
    <x v="0"/>
    <x v="9"/>
    <x v="9"/>
    <n v="5714"/>
    <x v="4"/>
    <x v="1"/>
    <n v="0.89"/>
    <n v="0.85"/>
    <n v="0.87"/>
  </r>
  <r>
    <x v="3"/>
    <x v="1"/>
    <x v="9"/>
    <x v="14"/>
    <n v="5714"/>
    <x v="4"/>
    <x v="1"/>
    <n v="0.89"/>
    <n v="0.8"/>
    <n v="0.88"/>
  </r>
  <r>
    <x v="3"/>
    <x v="2"/>
    <x v="9"/>
    <x v="15"/>
    <n v="5714"/>
    <x v="4"/>
    <x v="1"/>
    <n v="0.98"/>
    <n v="0.99"/>
    <n v="0.81"/>
  </r>
  <r>
    <x v="3"/>
    <x v="3"/>
    <x v="9"/>
    <x v="16"/>
    <n v="5714"/>
    <x v="4"/>
    <x v="1"/>
    <n v="0.81"/>
    <n v="0.91"/>
    <n v="0.95"/>
  </r>
  <r>
    <x v="3"/>
    <x v="4"/>
    <x v="9"/>
    <x v="7"/>
    <n v="5714"/>
    <x v="4"/>
    <x v="1"/>
    <n v="0.97"/>
    <n v="0.85"/>
    <n v="0.85"/>
  </r>
  <r>
    <x v="3"/>
    <x v="5"/>
    <x v="9"/>
    <x v="7"/>
    <n v="5714"/>
    <x v="4"/>
    <x v="1"/>
    <n v="0.89"/>
    <n v="0.94"/>
    <n v="0.8"/>
  </r>
  <r>
    <x v="3"/>
    <x v="6"/>
    <x v="9"/>
    <x v="7"/>
    <n v="5714"/>
    <x v="4"/>
    <x v="1"/>
    <n v="0.88"/>
    <n v="0.94"/>
    <n v="0.7"/>
  </r>
  <r>
    <x v="4"/>
    <x v="0"/>
    <x v="10"/>
    <x v="17"/>
    <n v="2857"/>
    <x v="6"/>
    <x v="1"/>
    <n v="0.75"/>
    <n v="0.77"/>
    <n v="0.84"/>
  </r>
  <r>
    <x v="4"/>
    <x v="1"/>
    <x v="10"/>
    <x v="18"/>
    <n v="2857"/>
    <x v="0"/>
    <x v="1"/>
    <n v="0.73"/>
    <n v="0.96"/>
    <n v="0.93"/>
  </r>
  <r>
    <x v="4"/>
    <x v="2"/>
    <x v="10"/>
    <x v="19"/>
    <n v="2857"/>
    <x v="6"/>
    <x v="1"/>
    <n v="0.93"/>
    <n v="0.74"/>
    <n v="0.93"/>
  </r>
  <r>
    <x v="4"/>
    <x v="3"/>
    <x v="10"/>
    <x v="13"/>
    <n v="2857"/>
    <x v="9"/>
    <x v="1"/>
    <n v="0.85"/>
    <n v="0.7"/>
    <n v="0.99"/>
  </r>
  <r>
    <x v="4"/>
    <x v="4"/>
    <x v="10"/>
    <x v="20"/>
    <n v="2857"/>
    <x v="6"/>
    <x v="1"/>
    <n v="0.92"/>
    <n v="0.99"/>
    <n v="0.88"/>
  </r>
  <r>
    <x v="4"/>
    <x v="5"/>
    <x v="10"/>
    <x v="21"/>
    <n v="2857"/>
    <x v="4"/>
    <x v="1"/>
    <n v="0.75"/>
    <n v="0.97"/>
    <n v="0.83"/>
  </r>
  <r>
    <x v="4"/>
    <x v="6"/>
    <x v="10"/>
    <x v="22"/>
    <n v="2857"/>
    <x v="6"/>
    <x v="1"/>
    <n v="0.77"/>
    <n v="0.97"/>
    <n v="0.78"/>
  </r>
  <r>
    <x v="5"/>
    <x v="0"/>
    <x v="11"/>
    <x v="23"/>
    <n v="857"/>
    <x v="10"/>
    <x v="1"/>
    <n v="0.79"/>
    <n v="0.75"/>
    <n v="0.93"/>
  </r>
  <r>
    <x v="5"/>
    <x v="1"/>
    <x v="11"/>
    <x v="24"/>
    <n v="857"/>
    <x v="11"/>
    <x v="1"/>
    <n v="0.81"/>
    <n v="0.98"/>
    <n v="0.86"/>
  </r>
  <r>
    <x v="5"/>
    <x v="2"/>
    <x v="11"/>
    <x v="25"/>
    <n v="857"/>
    <x v="10"/>
    <x v="1"/>
    <n v="0.86"/>
    <n v="0.82"/>
    <n v="0.86"/>
  </r>
  <r>
    <x v="5"/>
    <x v="3"/>
    <x v="11"/>
    <x v="26"/>
    <n v="857"/>
    <x v="12"/>
    <x v="1"/>
    <n v="0.72"/>
    <n v="0.95"/>
    <n v="0.9"/>
  </r>
  <r>
    <x v="5"/>
    <x v="4"/>
    <x v="11"/>
    <x v="21"/>
    <n v="857"/>
    <x v="10"/>
    <x v="1"/>
    <n v="0.71"/>
    <n v="0.8"/>
    <n v="0.76"/>
  </r>
  <r>
    <x v="5"/>
    <x v="5"/>
    <x v="11"/>
    <x v="27"/>
    <n v="857"/>
    <x v="13"/>
    <x v="1"/>
    <n v="0.97"/>
    <n v="0.95"/>
    <n v="0.85"/>
  </r>
  <r>
    <x v="5"/>
    <x v="6"/>
    <x v="11"/>
    <x v="28"/>
    <n v="857"/>
    <x v="10"/>
    <x v="1"/>
    <n v="0.95"/>
    <n v="0.85"/>
    <n v="0.91"/>
  </r>
  <r>
    <x v="6"/>
    <x v="0"/>
    <x v="12"/>
    <x v="29"/>
    <n v="714"/>
    <x v="14"/>
    <x v="2"/>
    <n v="0.97"/>
    <n v="0.7"/>
    <n v="0.93"/>
  </r>
  <r>
    <x v="6"/>
    <x v="1"/>
    <x v="12"/>
    <x v="23"/>
    <n v="714"/>
    <x v="15"/>
    <x v="2"/>
    <n v="0.9"/>
    <n v="0.98"/>
    <n v="0.96"/>
  </r>
  <r>
    <x v="6"/>
    <x v="2"/>
    <x v="12"/>
    <x v="29"/>
    <n v="714"/>
    <x v="16"/>
    <x v="2"/>
    <n v="0.9"/>
    <n v="0.95"/>
    <n v="0.98"/>
  </r>
  <r>
    <x v="6"/>
    <x v="3"/>
    <x v="12"/>
    <x v="29"/>
    <n v="714"/>
    <x v="17"/>
    <x v="2"/>
    <n v="0.96"/>
    <n v="0.81"/>
    <n v="0.85"/>
  </r>
  <r>
    <x v="6"/>
    <x v="4"/>
    <x v="12"/>
    <x v="29"/>
    <n v="714"/>
    <x v="18"/>
    <x v="2"/>
    <n v="0.98"/>
    <n v="0.84"/>
    <n v="0.89"/>
  </r>
  <r>
    <x v="6"/>
    <x v="5"/>
    <x v="12"/>
    <x v="29"/>
    <n v="714"/>
    <x v="18"/>
    <x v="2"/>
    <n v="0.76"/>
    <n v="0.7"/>
    <n v="0.86"/>
  </r>
  <r>
    <x v="6"/>
    <x v="6"/>
    <x v="12"/>
    <x v="29"/>
    <n v="714"/>
    <x v="19"/>
    <x v="2"/>
    <n v="0.91"/>
    <n v="0.77"/>
    <n v="0.75"/>
  </r>
  <r>
    <x v="7"/>
    <x v="0"/>
    <x v="13"/>
    <x v="29"/>
    <n v="714"/>
    <x v="20"/>
    <x v="2"/>
    <n v="0.79"/>
    <n v="0.81"/>
    <n v="0.74"/>
  </r>
  <r>
    <x v="7"/>
    <x v="1"/>
    <x v="13"/>
    <x v="27"/>
    <n v="714"/>
    <x v="14"/>
    <x v="2"/>
    <n v="0.85"/>
    <n v="0.82"/>
    <n v="0.73"/>
  </r>
  <r>
    <x v="7"/>
    <x v="2"/>
    <x v="13"/>
    <x v="29"/>
    <n v="714"/>
    <x v="20"/>
    <x v="2"/>
    <n v="0.88"/>
    <n v="0.84"/>
    <n v="0.75"/>
  </r>
  <r>
    <x v="7"/>
    <x v="3"/>
    <x v="13"/>
    <x v="29"/>
    <n v="714"/>
    <x v="20"/>
    <x v="2"/>
    <n v="0.81"/>
    <n v="0.92"/>
    <n v="0.91"/>
  </r>
  <r>
    <x v="7"/>
    <x v="4"/>
    <x v="13"/>
    <x v="29"/>
    <n v="714"/>
    <x v="20"/>
    <x v="2"/>
    <n v="0.84"/>
    <n v="0.73"/>
    <n v="0.99"/>
  </r>
  <r>
    <x v="7"/>
    <x v="5"/>
    <x v="13"/>
    <x v="29"/>
    <n v="714"/>
    <x v="15"/>
    <x v="2"/>
    <n v="0.93"/>
    <n v="0.79"/>
    <n v="0.72"/>
  </r>
  <r>
    <x v="7"/>
    <x v="6"/>
    <x v="13"/>
    <x v="29"/>
    <n v="714"/>
    <x v="20"/>
    <x v="2"/>
    <n v="0.84"/>
    <n v="0.79"/>
    <n v="0.8"/>
  </r>
  <r>
    <x v="8"/>
    <x v="0"/>
    <x v="14"/>
    <x v="27"/>
    <n v="286"/>
    <x v="21"/>
    <x v="2"/>
    <n v="0.85"/>
    <n v="0.91"/>
    <n v="0.84"/>
  </r>
  <r>
    <x v="8"/>
    <x v="1"/>
    <x v="14"/>
    <x v="22"/>
    <n v="286"/>
    <x v="22"/>
    <x v="2"/>
    <n v="0.86"/>
    <n v="0.75"/>
    <n v="0.96"/>
  </r>
  <r>
    <x v="8"/>
    <x v="2"/>
    <x v="14"/>
    <x v="30"/>
    <n v="286"/>
    <x v="21"/>
    <x v="2"/>
    <n v="0.96"/>
    <n v="0.77"/>
    <n v="0.92"/>
  </r>
  <r>
    <x v="8"/>
    <x v="3"/>
    <x v="14"/>
    <x v="31"/>
    <n v="286"/>
    <x v="23"/>
    <x v="2"/>
    <n v="0.99"/>
    <n v="0.97"/>
    <n v="0.73"/>
  </r>
  <r>
    <x v="8"/>
    <x v="4"/>
    <x v="14"/>
    <x v="31"/>
    <n v="286"/>
    <x v="24"/>
    <x v="2"/>
    <n v="0.77"/>
    <n v="0.72"/>
    <n v="0.85"/>
  </r>
  <r>
    <x v="8"/>
    <x v="5"/>
    <x v="14"/>
    <x v="31"/>
    <n v="286"/>
    <x v="16"/>
    <x v="2"/>
    <n v="0.77"/>
    <n v="0.96"/>
    <n v="0.78"/>
  </r>
  <r>
    <x v="8"/>
    <x v="6"/>
    <x v="14"/>
    <x v="31"/>
    <n v="286"/>
    <x v="21"/>
    <x v="2"/>
    <n v="0.78"/>
    <n v="0.8"/>
    <n v="0.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n v="5000"/>
    <n v="2581"/>
    <n v="2857"/>
    <n v="80"/>
    <s v="Quarter 1"/>
    <n v="0.89"/>
    <n v="0.85"/>
    <n v="0.72"/>
  </r>
  <r>
    <x v="0"/>
    <x v="1"/>
    <n v="3500"/>
    <n v="3944"/>
    <n v="2857"/>
    <n v="30"/>
    <s v="Quarter 1"/>
    <n v="0.94"/>
    <n v="0.95"/>
    <n v="0.86"/>
  </r>
  <r>
    <x v="0"/>
    <x v="2"/>
    <n v="1500"/>
    <n v="3293"/>
    <n v="2857"/>
    <n v="15"/>
    <s v="Quarter 1"/>
    <n v="0.82"/>
    <n v="0.8"/>
    <n v="0.76"/>
  </r>
  <r>
    <x v="0"/>
    <x v="3"/>
    <n v="1500"/>
    <n v="2019"/>
    <n v="2857"/>
    <n v="40"/>
    <s v="Quarter 1"/>
    <n v="0.79"/>
    <n v="0.79"/>
    <n v="0.79"/>
  </r>
  <r>
    <x v="0"/>
    <x v="4"/>
    <n v="6000"/>
    <n v="2980"/>
    <n v="2857"/>
    <n v="100"/>
    <s v="Quarter 1"/>
    <n v="0.96"/>
    <n v="0.79"/>
    <n v="0.7"/>
  </r>
  <r>
    <x v="0"/>
    <x v="5"/>
    <n v="2500"/>
    <n v="2209"/>
    <n v="2857"/>
    <n v="15"/>
    <s v="Quarter 1"/>
    <n v="0.79"/>
    <n v="0.79"/>
    <n v="0.77"/>
  </r>
  <r>
    <x v="0"/>
    <x v="6"/>
    <n v="10000"/>
    <n v="2440"/>
    <n v="2857"/>
    <n v="20"/>
    <s v="Quarter 1"/>
    <n v="0.75"/>
    <n v="0.72"/>
    <n v="0.93"/>
  </r>
  <r>
    <x v="1"/>
    <x v="0"/>
    <n v="5000"/>
    <n v="2000"/>
    <n v="1429"/>
    <n v="90"/>
    <s v="Quarter 1"/>
    <n v="0.92"/>
    <n v="0.99"/>
    <n v="0.74"/>
  </r>
  <r>
    <x v="1"/>
    <x v="1"/>
    <n v="15000"/>
    <n v="14431"/>
    <n v="1429"/>
    <n v="30"/>
    <s v="Quarter 1"/>
    <n v="0.7"/>
    <n v="0.99"/>
    <n v="0.95"/>
  </r>
  <r>
    <x v="1"/>
    <x v="2"/>
    <n v="1500"/>
    <n v="3000"/>
    <n v="1429"/>
    <n v="15"/>
    <s v="Quarter 1"/>
    <n v="0.91"/>
    <n v="0.98"/>
    <n v="0.89"/>
  </r>
  <r>
    <x v="1"/>
    <x v="3"/>
    <n v="3500"/>
    <n v="4000"/>
    <n v="1429"/>
    <n v="40"/>
    <s v="Quarter 1"/>
    <n v="0.74"/>
    <n v="0.85"/>
    <n v="0.7"/>
  </r>
  <r>
    <x v="1"/>
    <x v="4"/>
    <n v="6000"/>
    <n v="2000"/>
    <n v="1429"/>
    <n v="100"/>
    <s v="Quarter 1"/>
    <n v="0.9"/>
    <n v="0.9"/>
    <n v="0.72"/>
  </r>
  <r>
    <x v="1"/>
    <x v="5"/>
    <n v="4000"/>
    <n v="2000"/>
    <n v="1429"/>
    <n v="15"/>
    <s v="Quarter 1"/>
    <n v="0.95"/>
    <n v="0.97"/>
    <n v="0.81"/>
  </r>
  <r>
    <x v="1"/>
    <x v="6"/>
    <n v="10000"/>
    <n v="2000"/>
    <n v="1429"/>
    <n v="20"/>
    <s v="Quarter 1"/>
    <n v="0.99"/>
    <n v="0.79"/>
    <n v="0.75"/>
  </r>
  <r>
    <x v="2"/>
    <x v="0"/>
    <n v="8571"/>
    <n v="4000"/>
    <n v="1429"/>
    <n v="45"/>
    <s v="Quarter 1"/>
    <n v="0.86"/>
    <n v="0.97"/>
    <n v="0.89"/>
  </r>
  <r>
    <x v="2"/>
    <x v="1"/>
    <n v="8571"/>
    <n v="6000"/>
    <n v="1429"/>
    <n v="43"/>
    <s v="Quarter 1"/>
    <n v="0.83"/>
    <n v="0.72"/>
    <n v="0.74"/>
  </r>
  <r>
    <x v="2"/>
    <x v="2"/>
    <n v="8571"/>
    <n v="6500"/>
    <n v="1429"/>
    <n v="43"/>
    <s v="Quarter 1"/>
    <n v="0.74"/>
    <n v="0.78"/>
    <n v="0.94"/>
  </r>
  <r>
    <x v="2"/>
    <x v="3"/>
    <n v="8571"/>
    <n v="12000"/>
    <n v="1429"/>
    <n v="43"/>
    <s v="Quarter 1"/>
    <n v="0.8"/>
    <n v="0.84"/>
    <n v="0.81"/>
  </r>
  <r>
    <x v="2"/>
    <x v="4"/>
    <n v="8571"/>
    <n v="3000"/>
    <n v="1429"/>
    <n v="43"/>
    <s v="Quarter 1"/>
    <n v="0.89"/>
    <n v="0.99"/>
    <n v="0.97"/>
  </r>
  <r>
    <x v="2"/>
    <x v="5"/>
    <n v="8571"/>
    <n v="2000"/>
    <n v="1429"/>
    <n v="40"/>
    <s v="Quarter 1"/>
    <n v="0.71"/>
    <n v="0.87"/>
    <n v="0.94"/>
  </r>
  <r>
    <x v="2"/>
    <x v="6"/>
    <n v="8571"/>
    <n v="2000"/>
    <n v="1429"/>
    <n v="43"/>
    <s v="Quarter 1"/>
    <n v="0.9"/>
    <n v="0.72"/>
    <n v="0.94"/>
  </r>
  <r>
    <x v="3"/>
    <x v="0"/>
    <n v="7857"/>
    <n v="3000"/>
    <n v="5714"/>
    <n v="100"/>
    <s v="Quarter 2"/>
    <n v="0.89"/>
    <n v="0.85"/>
    <n v="0.87"/>
  </r>
  <r>
    <x v="3"/>
    <x v="1"/>
    <n v="7857"/>
    <n v="4500"/>
    <n v="5714"/>
    <n v="100"/>
    <s v="Quarter 2"/>
    <n v="0.89"/>
    <n v="0.8"/>
    <n v="0.88"/>
  </r>
  <r>
    <x v="3"/>
    <x v="2"/>
    <n v="7857"/>
    <n v="5500"/>
    <n v="5714"/>
    <n v="100"/>
    <s v="Quarter 2"/>
    <n v="0.98"/>
    <n v="0.99"/>
    <n v="0.81"/>
  </r>
  <r>
    <x v="3"/>
    <x v="3"/>
    <n v="7857"/>
    <n v="10000"/>
    <n v="5714"/>
    <n v="100"/>
    <s v="Quarter 2"/>
    <n v="0.81"/>
    <n v="0.91"/>
    <n v="0.95"/>
  </r>
  <r>
    <x v="3"/>
    <x v="4"/>
    <n v="7857"/>
    <n v="2000"/>
    <n v="5714"/>
    <n v="100"/>
    <s v="Quarter 2"/>
    <n v="0.97"/>
    <n v="0.85"/>
    <n v="0.85"/>
  </r>
  <r>
    <x v="3"/>
    <x v="5"/>
    <n v="7857"/>
    <n v="2000"/>
    <n v="5714"/>
    <n v="100"/>
    <s v="Quarter 2"/>
    <n v="0.89"/>
    <n v="0.94"/>
    <n v="0.8"/>
  </r>
  <r>
    <x v="3"/>
    <x v="6"/>
    <n v="7857"/>
    <n v="2000"/>
    <n v="5714"/>
    <n v="100"/>
    <s v="Quarter 2"/>
    <n v="0.88"/>
    <n v="0.94"/>
    <n v="0.7"/>
  </r>
  <r>
    <x v="4"/>
    <x v="0"/>
    <n v="11429"/>
    <n v="20000"/>
    <n v="2857"/>
    <n v="90"/>
    <s v="Quarter 2"/>
    <n v="0.75"/>
    <n v="0.77"/>
    <n v="0.84"/>
  </r>
  <r>
    <x v="4"/>
    <x v="1"/>
    <n v="11429"/>
    <n v="17000"/>
    <n v="2857"/>
    <n v="80"/>
    <s v="Quarter 2"/>
    <n v="0.73"/>
    <n v="0.96"/>
    <n v="0.93"/>
  </r>
  <r>
    <x v="4"/>
    <x v="2"/>
    <n v="11429"/>
    <n v="16000"/>
    <n v="2857"/>
    <n v="90"/>
    <s v="Quarter 2"/>
    <n v="0.93"/>
    <n v="0.74"/>
    <n v="0.93"/>
  </r>
  <r>
    <x v="4"/>
    <x v="3"/>
    <n v="11429"/>
    <n v="12000"/>
    <n v="2857"/>
    <n v="110"/>
    <s v="Quarter 2"/>
    <n v="0.85"/>
    <n v="0.7"/>
    <n v="0.99"/>
  </r>
  <r>
    <x v="4"/>
    <x v="4"/>
    <n v="11429"/>
    <n v="20500"/>
    <n v="2857"/>
    <n v="90"/>
    <s v="Quarter 2"/>
    <n v="0.92"/>
    <n v="0.99"/>
    <n v="0.88"/>
  </r>
  <r>
    <x v="4"/>
    <x v="5"/>
    <n v="11429"/>
    <n v="21000"/>
    <n v="2857"/>
    <n v="100"/>
    <s v="Quarter 2"/>
    <n v="0.75"/>
    <n v="0.97"/>
    <n v="0.83"/>
  </r>
  <r>
    <x v="4"/>
    <x v="6"/>
    <n v="11429"/>
    <n v="21500"/>
    <n v="2857"/>
    <n v="90"/>
    <s v="Quarter 2"/>
    <n v="0.77"/>
    <n v="0.97"/>
    <n v="0.78"/>
  </r>
  <r>
    <x v="5"/>
    <x v="0"/>
    <n v="14286"/>
    <n v="22000"/>
    <n v="857"/>
    <n v="228"/>
    <s v="Quarter 2"/>
    <n v="0.79"/>
    <n v="0.75"/>
    <n v="0.93"/>
  </r>
  <r>
    <x v="5"/>
    <x v="1"/>
    <n v="14286"/>
    <n v="18000"/>
    <n v="857"/>
    <n v="220"/>
    <s v="Quarter 2"/>
    <n v="0.81"/>
    <n v="0.98"/>
    <n v="0.86"/>
  </r>
  <r>
    <x v="5"/>
    <x v="2"/>
    <n v="14286"/>
    <n v="18500"/>
    <n v="857"/>
    <n v="228"/>
    <s v="Quarter 2"/>
    <n v="0.86"/>
    <n v="0.82"/>
    <n v="0.86"/>
  </r>
  <r>
    <x v="5"/>
    <x v="3"/>
    <n v="14286"/>
    <n v="14314"/>
    <n v="857"/>
    <n v="238"/>
    <s v="Quarter 2"/>
    <n v="0.72"/>
    <n v="0.95"/>
    <n v="0.9"/>
  </r>
  <r>
    <x v="5"/>
    <x v="4"/>
    <n v="14286"/>
    <n v="21000"/>
    <n v="857"/>
    <n v="228"/>
    <s v="Quarter 2"/>
    <n v="0.71"/>
    <n v="0.8"/>
    <n v="0.76"/>
  </r>
  <r>
    <x v="5"/>
    <x v="5"/>
    <n v="14286"/>
    <n v="22500"/>
    <n v="857"/>
    <n v="230"/>
    <s v="Quarter 2"/>
    <n v="0.97"/>
    <n v="0.95"/>
    <n v="0.85"/>
  </r>
  <r>
    <x v="5"/>
    <x v="6"/>
    <n v="14286"/>
    <n v="22900"/>
    <n v="857"/>
    <n v="228"/>
    <s v="Quarter 2"/>
    <n v="0.95"/>
    <n v="0.85"/>
    <n v="0.91"/>
  </r>
  <r>
    <x v="6"/>
    <x v="0"/>
    <n v="18563"/>
    <n v="25000"/>
    <n v="714"/>
    <n v="250"/>
    <s v="Quarter 3"/>
    <n v="0.97"/>
    <n v="0.7"/>
    <n v="0.93"/>
  </r>
  <r>
    <x v="6"/>
    <x v="1"/>
    <n v="18563"/>
    <n v="22000"/>
    <n v="714"/>
    <n v="240"/>
    <s v="Quarter 3"/>
    <n v="0.9"/>
    <n v="0.98"/>
    <n v="0.96"/>
  </r>
  <r>
    <x v="6"/>
    <x v="2"/>
    <n v="18563"/>
    <n v="25000"/>
    <n v="714"/>
    <n v="270"/>
    <s v="Quarter 3"/>
    <n v="0.9"/>
    <n v="0.95"/>
    <n v="0.98"/>
  </r>
  <r>
    <x v="6"/>
    <x v="3"/>
    <n v="18563"/>
    <n v="25000"/>
    <n v="714"/>
    <n v="259"/>
    <s v="Quarter 3"/>
    <n v="0.96"/>
    <n v="0.81"/>
    <n v="0.85"/>
  </r>
  <r>
    <x v="6"/>
    <x v="4"/>
    <n v="18563"/>
    <n v="25000"/>
    <n v="714"/>
    <n v="260"/>
    <s v="Quarter 3"/>
    <n v="0.98"/>
    <n v="0.84"/>
    <n v="0.89"/>
  </r>
  <r>
    <x v="6"/>
    <x v="5"/>
    <n v="18563"/>
    <n v="25000"/>
    <n v="714"/>
    <n v="260"/>
    <s v="Quarter 3"/>
    <n v="0.76"/>
    <n v="0.7"/>
    <n v="0.86"/>
  </r>
  <r>
    <x v="6"/>
    <x v="6"/>
    <n v="18563"/>
    <n v="25000"/>
    <n v="714"/>
    <n v="261"/>
    <s v="Quarter 3"/>
    <n v="0.91"/>
    <n v="0.77"/>
    <n v="0.75"/>
  </r>
  <r>
    <x v="7"/>
    <x v="0"/>
    <n v="18571"/>
    <n v="25000"/>
    <n v="714"/>
    <n v="242"/>
    <s v="Quarter 3"/>
    <n v="0.79"/>
    <n v="0.81"/>
    <n v="0.74"/>
  </r>
  <r>
    <x v="7"/>
    <x v="1"/>
    <n v="18571"/>
    <n v="22500"/>
    <n v="714"/>
    <n v="250"/>
    <s v="Quarter 3"/>
    <n v="0.85"/>
    <n v="0.82"/>
    <n v="0.73"/>
  </r>
  <r>
    <x v="7"/>
    <x v="2"/>
    <n v="18571"/>
    <n v="25000"/>
    <n v="714"/>
    <n v="242"/>
    <s v="Quarter 3"/>
    <n v="0.88"/>
    <n v="0.84"/>
    <n v="0.75"/>
  </r>
  <r>
    <x v="7"/>
    <x v="3"/>
    <n v="18571"/>
    <n v="25000"/>
    <n v="714"/>
    <n v="242"/>
    <s v="Quarter 3"/>
    <n v="0.81"/>
    <n v="0.92"/>
    <n v="0.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3" firstHeaderRow="0"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3" showAll="0"/>
    <pivotField showAll="0"/>
    <pivotField dataField="1" showAll="0"/>
    <pivotField showAll="0"/>
    <pivotField showAll="0">
      <items count="4">
        <item x="0"/>
        <item x="1"/>
        <item x="2"/>
        <item t="default"/>
      </items>
    </pivotField>
    <pivotField numFmtId="9"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numFmtId="3"/>
    <dataField name="Sum of Target Sale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0:J37" firstHeaderRow="1" firstDataRow="1" firstDataCol="0"/>
  <pivotFields count="12">
    <pivotField numFmtId="17" showAll="0">
      <items count="9">
        <item x="0"/>
        <item x="1"/>
        <item x="2"/>
        <item x="3"/>
        <item x="4"/>
        <item x="5"/>
        <item x="6"/>
        <item x="7"/>
        <item t="default"/>
      </items>
    </pivotField>
    <pivotField showAll="0"/>
    <pivotField numFmtId="3" showAll="0"/>
    <pivotField showAll="0"/>
    <pivotField showAll="0"/>
    <pivotField showAll="0"/>
    <pivotField showAll="0"/>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I10" firstHeaderRow="0"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dataField="1" numFmtId="9" showAll="0"/>
    <pivotField dataField="1"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Average of Sales Completion Rate" fld="7" subtotal="average" baseField="0" baseItem="0" numFmtId="9"/>
    <dataField name="Average of Profit Completion Rate" fld="8" subtotal="average" baseField="0" baseItem="0" numFmtId="9"/>
    <dataField name="Average of Customer Completion Rate" fld="9"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3"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Profit" fld="3" baseField="0" baseItem="0"/>
    <dataField name="Sum of Sales" fld="2" baseField="0" baseItem="0" numFmtId="3"/>
    <dataField name="Sum of Custom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7:R25"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3" showAll="0"/>
    <pivotField dataField="1" showAll="0"/>
    <pivotField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Profit" fld="3" baseField="0" baseItem="0"/>
  </dataFields>
  <formats count="1">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15:O25"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dataField="1" showAll="0"/>
    <pivotField showAll="0">
      <items count="4">
        <item x="0"/>
        <item x="1"/>
        <item x="2"/>
        <item t="default"/>
      </items>
    </pivotField>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0">
    <i>
      <x v="1"/>
    </i>
    <i>
      <x v="2"/>
    </i>
    <i>
      <x v="3"/>
    </i>
    <i>
      <x v="4"/>
    </i>
    <i>
      <x v="5"/>
    </i>
    <i>
      <x v="6"/>
    </i>
    <i>
      <x v="7"/>
    </i>
    <i>
      <x v="8"/>
    </i>
    <i>
      <x v="9"/>
    </i>
    <i t="grand">
      <x/>
    </i>
  </rowItems>
  <colItems count="1">
    <i/>
  </colItems>
  <dataFields count="1">
    <dataField name="Sum of Customers" fld="5" baseField="0" baseItem="0"/>
  </dataFields>
  <formats count="1">
    <format dxfId="1">
      <pivotArea grandRow="1"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4"/>
          </reference>
        </references>
      </pivotArea>
    </chartFormat>
    <chartFormat chart="2" format="7">
      <pivotArea type="data" outline="0" fieldPosition="0">
        <references count="2">
          <reference field="4294967294" count="1" selected="0">
            <x v="0"/>
          </reference>
          <reference field="11" count="1" selected="0">
            <x v="5"/>
          </reference>
        </references>
      </pivotArea>
    </chartFormat>
    <chartFormat chart="2" format="8">
      <pivotArea type="data" outline="0" fieldPosition="0">
        <references count="2">
          <reference field="4294967294" count="1" selected="0">
            <x v="0"/>
          </reference>
          <reference field="11" count="1" selected="0">
            <x v="6"/>
          </reference>
        </references>
      </pivotArea>
    </chartFormat>
    <chartFormat chart="2" format="9">
      <pivotArea type="data" outline="0" fieldPosition="0">
        <references count="2">
          <reference field="4294967294" count="1" selected="0">
            <x v="0"/>
          </reference>
          <reference field="11" count="1" selected="0">
            <x v="7"/>
          </reference>
        </references>
      </pivotArea>
    </chartFormat>
    <chartFormat chart="2" format="10">
      <pivotArea type="data" outline="0" fieldPosition="0">
        <references count="2">
          <reference field="4294967294" count="1" selected="0">
            <x v="0"/>
          </reference>
          <reference field="11" count="1" selected="0">
            <x v="8"/>
          </reference>
        </references>
      </pivotArea>
    </chartFormat>
    <chartFormat chart="2" format="11">
      <pivotArea type="data" outline="0" fieldPosition="0">
        <references count="2">
          <reference field="4294967294" count="1" selected="0">
            <x v="0"/>
          </reference>
          <reference field="1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2" name="PivotTable1"/>
    <pivotTable tabId="2" name="PivotTable2"/>
    <pivotTable tabId="2" name="PivotTable4"/>
    <pivotTable tabId="2" name="PivotTable5"/>
    <pivotTable tabId="4" name="PivotTable1"/>
  </pivotTables>
  <data>
    <tabular pivotCacheId="612479779">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2" name="PivotTable1"/>
    <pivotTable tabId="2" name="PivotTable2"/>
    <pivotTable tabId="2" name="PivotTable4"/>
    <pivotTable tabId="2" name="PivotTable5"/>
    <pivotTable tabId="4" name="PivotTable1"/>
  </pivotTables>
  <data>
    <tabular pivotCacheId="612479779">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3000000}" sourceName="Quarter">
  <pivotTables>
    <pivotTable tabId="2" name="PivotTable1"/>
    <pivotTable tabId="2" name="PivotTable2"/>
    <pivotTable tabId="2" name="PivotTable4"/>
    <pivotTable tabId="2" name="PivotTable5"/>
    <pivotTable tabId="4" name="PivotTable1"/>
  </pivotTables>
  <data>
    <tabular pivotCacheId="61247977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rowHeight="234950"/>
  <slicer name="Region" xr10:uid="{00000000-0014-0000-FFFF-FFFF02000000}" cache="Slicer_Region" caption="Region" rowHeight="234950"/>
  <slicer name="Quarter" xr10:uid="{00000000-0014-0000-FFFF-FFFF03000000}" cache="Slicer_Quarter" caption="Quart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04000000}" cache="Slicer_Month" caption="Month" style="SlicerStyleOther2" rowHeight="234950"/>
  <slicer name="Region 1" xr10:uid="{00000000-0014-0000-FFFF-FFFF05000000}" cache="Slicer_Region" caption="Region" style="SlicerStyleOther2" rowHeight="234950"/>
  <slicer name="Quarter 1" xr10:uid="{00000000-0014-0000-FFFF-FFFF06000000}" cache="Slicer_Quarter" caption="Quarter" columnCount="3"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3"/>
  <sheetViews>
    <sheetView workbookViewId="0">
      <selection activeCell="I20" sqref="I20"/>
    </sheetView>
  </sheetViews>
  <sheetFormatPr defaultRowHeight="14.4" x14ac:dyDescent="0.3"/>
  <cols>
    <col min="1" max="1" width="12.5546875" bestFit="1" customWidth="1"/>
    <col min="2" max="2" width="11.6640625" bestFit="1" customWidth="1"/>
    <col min="3" max="3" width="17.6640625" bestFit="1" customWidth="1"/>
  </cols>
  <sheetData>
    <row r="3" spans="1:3" x14ac:dyDescent="0.3">
      <c r="A3" s="15" t="s">
        <v>36</v>
      </c>
      <c r="B3" t="s">
        <v>20</v>
      </c>
      <c r="C3" t="s">
        <v>45</v>
      </c>
    </row>
    <row r="4" spans="1:3" x14ac:dyDescent="0.3">
      <c r="A4" s="20" t="s">
        <v>37</v>
      </c>
      <c r="B4" s="5">
        <v>30000</v>
      </c>
      <c r="C4" s="32">
        <v>19999</v>
      </c>
    </row>
    <row r="5" spans="1:3" x14ac:dyDescent="0.3">
      <c r="A5" s="20" t="s">
        <v>38</v>
      </c>
      <c r="B5" s="5">
        <v>45000</v>
      </c>
      <c r="C5" s="32">
        <v>10003</v>
      </c>
    </row>
    <row r="6" spans="1:3" x14ac:dyDescent="0.3">
      <c r="A6" s="20" t="s">
        <v>39</v>
      </c>
      <c r="B6" s="5">
        <v>59997</v>
      </c>
      <c r="C6" s="32">
        <v>10003</v>
      </c>
    </row>
    <row r="7" spans="1:3" x14ac:dyDescent="0.3">
      <c r="A7" s="20" t="s">
        <v>40</v>
      </c>
      <c r="B7" s="5">
        <v>54999</v>
      </c>
      <c r="C7" s="32">
        <v>39998</v>
      </c>
    </row>
    <row r="8" spans="1:3" x14ac:dyDescent="0.3">
      <c r="A8" s="20" t="s">
        <v>41</v>
      </c>
      <c r="B8" s="5">
        <v>80003</v>
      </c>
      <c r="C8" s="32">
        <v>19999</v>
      </c>
    </row>
    <row r="9" spans="1:3" x14ac:dyDescent="0.3">
      <c r="A9" s="20" t="s">
        <v>42</v>
      </c>
      <c r="B9" s="5">
        <v>100002</v>
      </c>
      <c r="C9" s="32">
        <v>5999</v>
      </c>
    </row>
    <row r="10" spans="1:3" x14ac:dyDescent="0.3">
      <c r="A10" s="20" t="s">
        <v>43</v>
      </c>
      <c r="B10" s="5">
        <v>129941</v>
      </c>
      <c r="C10" s="32">
        <v>4998</v>
      </c>
    </row>
    <row r="11" spans="1:3" x14ac:dyDescent="0.3">
      <c r="A11" s="20" t="s">
        <v>44</v>
      </c>
      <c r="B11" s="5">
        <v>129997</v>
      </c>
      <c r="C11" s="32">
        <v>4998</v>
      </c>
    </row>
    <row r="12" spans="1:3" x14ac:dyDescent="0.3">
      <c r="A12" s="20" t="s">
        <v>46</v>
      </c>
      <c r="B12" s="5">
        <v>124999</v>
      </c>
      <c r="C12" s="32">
        <v>2002</v>
      </c>
    </row>
    <row r="13" spans="1:3" x14ac:dyDescent="0.3">
      <c r="A13" s="20" t="s">
        <v>23</v>
      </c>
      <c r="B13" s="5">
        <v>754938</v>
      </c>
      <c r="C13" s="32">
        <v>117999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J64"/>
    </sheetView>
  </sheetViews>
  <sheetFormatPr defaultRowHeight="14.4" x14ac:dyDescent="0.3"/>
  <cols>
    <col min="1" max="1" width="17.44140625" customWidth="1"/>
    <col min="2" max="2" width="23.21875" customWidth="1"/>
    <col min="3" max="3" width="21.5546875" customWidth="1"/>
    <col min="4" max="4" width="17.5546875" customWidth="1"/>
    <col min="5" max="5" width="12.5546875" customWidth="1"/>
    <col min="6" max="6" width="16.21875" customWidth="1"/>
    <col min="8" max="8" width="18.88671875" customWidth="1"/>
    <col min="9" max="9" width="19" customWidth="1"/>
    <col min="10" max="10" width="13" customWidth="1"/>
  </cols>
  <sheetData>
    <row r="1" spans="1:26" ht="29.4" customHeight="1" thickBot="1" x14ac:dyDescent="0.35">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spans="1:26" ht="31.8" thickBot="1" x14ac:dyDescent="0.35">
      <c r="A2" s="3">
        <v>44927</v>
      </c>
      <c r="B2" s="4" t="s">
        <v>10</v>
      </c>
      <c r="C2" s="6">
        <v>5000</v>
      </c>
      <c r="D2" s="6">
        <v>2581</v>
      </c>
      <c r="E2" s="6">
        <v>2857</v>
      </c>
      <c r="F2" s="7">
        <v>80</v>
      </c>
      <c r="G2" s="4" t="s">
        <v>11</v>
      </c>
      <c r="H2" s="9">
        <v>0.89</v>
      </c>
      <c r="I2" s="9">
        <v>0.85</v>
      </c>
      <c r="J2" s="9">
        <v>0.72</v>
      </c>
      <c r="K2" s="2"/>
      <c r="L2" s="2"/>
      <c r="M2" s="2"/>
      <c r="N2" s="2"/>
      <c r="O2" s="2"/>
      <c r="P2" s="2"/>
      <c r="Q2" s="2"/>
      <c r="R2" s="2"/>
      <c r="S2" s="2"/>
      <c r="T2" s="2"/>
      <c r="U2" s="2"/>
      <c r="V2" s="2"/>
      <c r="W2" s="2"/>
      <c r="X2" s="2"/>
      <c r="Y2" s="2"/>
      <c r="Z2" s="2"/>
    </row>
    <row r="3" spans="1:26" ht="31.8" thickBot="1" x14ac:dyDescent="0.35">
      <c r="A3" s="10">
        <v>44927</v>
      </c>
      <c r="B3" s="11" t="s">
        <v>12</v>
      </c>
      <c r="C3" s="12">
        <v>3500</v>
      </c>
      <c r="D3" s="12">
        <v>3944</v>
      </c>
      <c r="E3" s="12">
        <v>2857</v>
      </c>
      <c r="F3" s="13">
        <v>30</v>
      </c>
      <c r="G3" s="11" t="s">
        <v>11</v>
      </c>
      <c r="H3" s="14">
        <v>0.94</v>
      </c>
      <c r="I3" s="14">
        <v>0.95</v>
      </c>
      <c r="J3" s="14">
        <v>0.86</v>
      </c>
      <c r="K3" s="2"/>
      <c r="L3" s="2"/>
      <c r="M3" s="2"/>
      <c r="N3" s="2"/>
      <c r="O3" s="2"/>
      <c r="P3" s="2"/>
      <c r="Q3" s="2"/>
      <c r="R3" s="2"/>
      <c r="S3" s="2"/>
      <c r="T3" s="2"/>
      <c r="U3" s="2"/>
      <c r="V3" s="2"/>
      <c r="W3" s="2"/>
      <c r="X3" s="2"/>
      <c r="Y3" s="2"/>
      <c r="Z3" s="2"/>
    </row>
    <row r="4" spans="1:26" ht="31.8" thickBot="1" x14ac:dyDescent="0.35">
      <c r="A4" s="3">
        <v>44927</v>
      </c>
      <c r="B4" s="4" t="s">
        <v>13</v>
      </c>
      <c r="C4" s="6">
        <v>1500</v>
      </c>
      <c r="D4" s="7">
        <v>3293</v>
      </c>
      <c r="E4" s="6">
        <v>2857</v>
      </c>
      <c r="F4" s="7">
        <v>15</v>
      </c>
      <c r="G4" s="4" t="s">
        <v>11</v>
      </c>
      <c r="H4" s="9">
        <v>0.82</v>
      </c>
      <c r="I4" s="9">
        <v>0.8</v>
      </c>
      <c r="J4" s="9">
        <v>0.76</v>
      </c>
      <c r="K4" s="2"/>
      <c r="L4" s="2"/>
      <c r="M4" s="2"/>
      <c r="N4" s="2"/>
      <c r="O4" s="2"/>
      <c r="P4" s="2"/>
      <c r="Q4" s="2"/>
      <c r="R4" s="2"/>
      <c r="S4" s="2"/>
      <c r="T4" s="2"/>
      <c r="U4" s="2"/>
      <c r="V4" s="2"/>
      <c r="W4" s="2"/>
      <c r="X4" s="2"/>
      <c r="Y4" s="2"/>
      <c r="Z4" s="2"/>
    </row>
    <row r="5" spans="1:26" ht="31.8" thickBot="1" x14ac:dyDescent="0.35">
      <c r="A5" s="10">
        <v>44927</v>
      </c>
      <c r="B5" s="11" t="s">
        <v>14</v>
      </c>
      <c r="C5" s="12">
        <v>1500</v>
      </c>
      <c r="D5" s="13">
        <v>2019</v>
      </c>
      <c r="E5" s="12">
        <v>2857</v>
      </c>
      <c r="F5" s="13">
        <v>40</v>
      </c>
      <c r="G5" s="11" t="s">
        <v>11</v>
      </c>
      <c r="H5" s="14">
        <v>0.79</v>
      </c>
      <c r="I5" s="14">
        <v>0.79</v>
      </c>
      <c r="J5" s="14">
        <v>0.79</v>
      </c>
      <c r="K5" s="2"/>
      <c r="L5" s="2"/>
      <c r="M5" s="2"/>
      <c r="N5" s="2"/>
      <c r="O5" s="2"/>
      <c r="P5" s="2"/>
      <c r="Q5" s="2"/>
      <c r="R5" s="2"/>
      <c r="S5" s="2"/>
      <c r="T5" s="2"/>
      <c r="U5" s="2"/>
      <c r="V5" s="2"/>
      <c r="W5" s="2"/>
      <c r="X5" s="2"/>
      <c r="Y5" s="2"/>
      <c r="Z5" s="2"/>
    </row>
    <row r="6" spans="1:26" ht="31.8" thickBot="1" x14ac:dyDescent="0.35">
      <c r="A6" s="3">
        <v>44927</v>
      </c>
      <c r="B6" s="4" t="s">
        <v>15</v>
      </c>
      <c r="C6" s="6">
        <v>6000</v>
      </c>
      <c r="D6" s="7">
        <v>2980</v>
      </c>
      <c r="E6" s="6">
        <v>2857</v>
      </c>
      <c r="F6" s="7">
        <v>100</v>
      </c>
      <c r="G6" s="4" t="s">
        <v>11</v>
      </c>
      <c r="H6" s="9">
        <v>0.96</v>
      </c>
      <c r="I6" s="9">
        <v>0.79</v>
      </c>
      <c r="J6" s="9">
        <v>0.7</v>
      </c>
      <c r="K6" s="2"/>
      <c r="L6" s="2"/>
      <c r="M6" s="2"/>
      <c r="N6" s="2"/>
      <c r="O6" s="2"/>
      <c r="P6" s="2"/>
      <c r="Q6" s="2"/>
      <c r="R6" s="2"/>
      <c r="S6" s="2"/>
      <c r="T6" s="2"/>
      <c r="U6" s="2"/>
      <c r="V6" s="2"/>
      <c r="W6" s="2"/>
      <c r="X6" s="2"/>
      <c r="Y6" s="2"/>
      <c r="Z6" s="2"/>
    </row>
    <row r="7" spans="1:26" ht="31.8" thickBot="1" x14ac:dyDescent="0.35">
      <c r="A7" s="10">
        <v>44927</v>
      </c>
      <c r="B7" s="11" t="s">
        <v>16</v>
      </c>
      <c r="C7" s="12">
        <v>2500</v>
      </c>
      <c r="D7" s="13">
        <v>2209</v>
      </c>
      <c r="E7" s="12">
        <v>2857</v>
      </c>
      <c r="F7" s="13">
        <v>15</v>
      </c>
      <c r="G7" s="11" t="s">
        <v>11</v>
      </c>
      <c r="H7" s="14">
        <v>0.79</v>
      </c>
      <c r="I7" s="14">
        <v>0.79</v>
      </c>
      <c r="J7" s="14">
        <v>0.77</v>
      </c>
      <c r="K7" s="2"/>
      <c r="L7" s="2"/>
      <c r="M7" s="2"/>
      <c r="N7" s="2"/>
      <c r="O7" s="2"/>
      <c r="P7" s="2"/>
      <c r="Q7" s="2"/>
      <c r="R7" s="2"/>
      <c r="S7" s="2"/>
      <c r="T7" s="2"/>
      <c r="U7" s="2"/>
      <c r="V7" s="2"/>
      <c r="W7" s="2"/>
      <c r="X7" s="2"/>
      <c r="Y7" s="2"/>
      <c r="Z7" s="2"/>
    </row>
    <row r="8" spans="1:26" ht="31.8" thickBot="1" x14ac:dyDescent="0.35">
      <c r="A8" s="3">
        <v>44927</v>
      </c>
      <c r="B8" s="4" t="s">
        <v>17</v>
      </c>
      <c r="C8" s="6">
        <v>10000</v>
      </c>
      <c r="D8" s="7">
        <v>2440</v>
      </c>
      <c r="E8" s="6">
        <v>2857</v>
      </c>
      <c r="F8" s="7">
        <v>20</v>
      </c>
      <c r="G8" s="4" t="s">
        <v>11</v>
      </c>
      <c r="H8" s="9">
        <v>0.75</v>
      </c>
      <c r="I8" s="9">
        <v>0.72</v>
      </c>
      <c r="J8" s="9">
        <v>0.93</v>
      </c>
      <c r="K8" s="2"/>
      <c r="L8" s="2"/>
      <c r="M8" s="2"/>
      <c r="N8" s="2"/>
      <c r="O8" s="2"/>
      <c r="P8" s="2"/>
      <c r="Q8" s="2"/>
      <c r="R8" s="2"/>
      <c r="S8" s="2"/>
      <c r="T8" s="2"/>
      <c r="U8" s="2"/>
      <c r="V8" s="2"/>
      <c r="W8" s="2"/>
      <c r="X8" s="2"/>
      <c r="Y8" s="2"/>
      <c r="Z8" s="2"/>
    </row>
    <row r="9" spans="1:26" ht="31.8" thickBot="1" x14ac:dyDescent="0.35">
      <c r="A9" s="10">
        <v>44958</v>
      </c>
      <c r="B9" s="11" t="s">
        <v>10</v>
      </c>
      <c r="C9" s="12">
        <v>5000</v>
      </c>
      <c r="D9" s="12">
        <v>2000</v>
      </c>
      <c r="E9" s="12">
        <v>1429</v>
      </c>
      <c r="F9" s="13">
        <v>90</v>
      </c>
      <c r="G9" s="11" t="s">
        <v>11</v>
      </c>
      <c r="H9" s="14">
        <v>0.92</v>
      </c>
      <c r="I9" s="14">
        <v>0.99</v>
      </c>
      <c r="J9" s="14">
        <v>0.74</v>
      </c>
      <c r="K9" s="2"/>
      <c r="L9" s="2"/>
      <c r="M9" s="2"/>
      <c r="N9" s="2"/>
      <c r="O9" s="2"/>
      <c r="P9" s="2"/>
      <c r="Q9" s="2"/>
      <c r="R9" s="2"/>
      <c r="S9" s="2"/>
      <c r="T9" s="2"/>
      <c r="U9" s="2"/>
      <c r="V9" s="2"/>
      <c r="W9" s="2"/>
      <c r="X9" s="2"/>
      <c r="Y9" s="2"/>
      <c r="Z9" s="2"/>
    </row>
    <row r="10" spans="1:26" ht="31.8" thickBot="1" x14ac:dyDescent="0.35">
      <c r="A10" s="3">
        <v>44958</v>
      </c>
      <c r="B10" s="4" t="s">
        <v>12</v>
      </c>
      <c r="C10" s="6">
        <v>15000</v>
      </c>
      <c r="D10" s="6">
        <v>14431</v>
      </c>
      <c r="E10" s="6">
        <v>1429</v>
      </c>
      <c r="F10" s="7">
        <v>30</v>
      </c>
      <c r="G10" s="4" t="s">
        <v>11</v>
      </c>
      <c r="H10" s="9">
        <v>0.7</v>
      </c>
      <c r="I10" s="9">
        <v>0.99</v>
      </c>
      <c r="J10" s="9">
        <v>0.95</v>
      </c>
      <c r="K10" s="2"/>
      <c r="L10" s="2"/>
      <c r="M10" s="2"/>
      <c r="N10" s="2"/>
      <c r="O10" s="2"/>
      <c r="P10" s="2"/>
      <c r="Q10" s="2"/>
      <c r="R10" s="2"/>
      <c r="S10" s="2"/>
      <c r="T10" s="2"/>
      <c r="U10" s="2"/>
      <c r="V10" s="2"/>
      <c r="W10" s="2"/>
      <c r="X10" s="2"/>
      <c r="Y10" s="2"/>
      <c r="Z10" s="2"/>
    </row>
    <row r="11" spans="1:26" ht="31.8" thickBot="1" x14ac:dyDescent="0.35">
      <c r="A11" s="10">
        <v>44958</v>
      </c>
      <c r="B11" s="11" t="s">
        <v>13</v>
      </c>
      <c r="C11" s="12">
        <v>1500</v>
      </c>
      <c r="D11" s="13">
        <v>3000</v>
      </c>
      <c r="E11" s="12">
        <v>1429</v>
      </c>
      <c r="F11" s="13">
        <v>15</v>
      </c>
      <c r="G11" s="11" t="s">
        <v>11</v>
      </c>
      <c r="H11" s="14">
        <v>0.91</v>
      </c>
      <c r="I11" s="14">
        <v>0.98</v>
      </c>
      <c r="J11" s="14">
        <v>0.89</v>
      </c>
      <c r="K11" s="2"/>
      <c r="L11" s="2"/>
      <c r="M11" s="2"/>
      <c r="N11" s="2"/>
      <c r="O11" s="2"/>
      <c r="P11" s="2"/>
      <c r="Q11" s="2"/>
      <c r="R11" s="2"/>
      <c r="S11" s="2"/>
      <c r="T11" s="2"/>
      <c r="U11" s="2"/>
      <c r="V11" s="2"/>
      <c r="W11" s="2"/>
      <c r="X11" s="2"/>
      <c r="Y11" s="2"/>
      <c r="Z11" s="2"/>
    </row>
    <row r="12" spans="1:26" ht="31.8" thickBot="1" x14ac:dyDescent="0.35">
      <c r="A12" s="3">
        <v>44958</v>
      </c>
      <c r="B12" s="4" t="s">
        <v>14</v>
      </c>
      <c r="C12" s="6">
        <v>3500</v>
      </c>
      <c r="D12" s="7">
        <v>4000</v>
      </c>
      <c r="E12" s="6">
        <v>1429</v>
      </c>
      <c r="F12" s="7">
        <v>40</v>
      </c>
      <c r="G12" s="4" t="s">
        <v>11</v>
      </c>
      <c r="H12" s="9">
        <v>0.74</v>
      </c>
      <c r="I12" s="9">
        <v>0.85</v>
      </c>
      <c r="J12" s="9">
        <v>0.7</v>
      </c>
      <c r="K12" s="2"/>
      <c r="L12" s="2"/>
      <c r="M12" s="2"/>
      <c r="N12" s="2"/>
      <c r="O12" s="2"/>
      <c r="P12" s="2"/>
      <c r="Q12" s="2"/>
      <c r="R12" s="2"/>
      <c r="S12" s="2"/>
      <c r="T12" s="2"/>
      <c r="U12" s="2"/>
      <c r="V12" s="2"/>
      <c r="W12" s="2"/>
      <c r="X12" s="2"/>
      <c r="Y12" s="2"/>
      <c r="Z12" s="2"/>
    </row>
    <row r="13" spans="1:26" ht="31.8" thickBot="1" x14ac:dyDescent="0.35">
      <c r="A13" s="10">
        <v>44958</v>
      </c>
      <c r="B13" s="11" t="s">
        <v>15</v>
      </c>
      <c r="C13" s="12">
        <v>6000</v>
      </c>
      <c r="D13" s="13">
        <v>2000</v>
      </c>
      <c r="E13" s="12">
        <v>1429</v>
      </c>
      <c r="F13" s="13">
        <v>100</v>
      </c>
      <c r="G13" s="11" t="s">
        <v>11</v>
      </c>
      <c r="H13" s="14">
        <v>0.9</v>
      </c>
      <c r="I13" s="14">
        <v>0.9</v>
      </c>
      <c r="J13" s="14">
        <v>0.72</v>
      </c>
      <c r="K13" s="2"/>
      <c r="L13" s="2"/>
      <c r="M13" s="2"/>
      <c r="N13" s="2"/>
      <c r="O13" s="2"/>
      <c r="P13" s="2"/>
      <c r="Q13" s="2"/>
      <c r="R13" s="2"/>
      <c r="S13" s="2"/>
      <c r="T13" s="2"/>
      <c r="U13" s="2"/>
      <c r="V13" s="2"/>
      <c r="W13" s="2"/>
      <c r="X13" s="2"/>
      <c r="Y13" s="2"/>
      <c r="Z13" s="2"/>
    </row>
    <row r="14" spans="1:26" ht="31.8" thickBot="1" x14ac:dyDescent="0.35">
      <c r="A14" s="3">
        <v>44958</v>
      </c>
      <c r="B14" s="4" t="s">
        <v>16</v>
      </c>
      <c r="C14" s="6">
        <v>4000</v>
      </c>
      <c r="D14" s="7">
        <v>2000</v>
      </c>
      <c r="E14" s="6">
        <v>1429</v>
      </c>
      <c r="F14" s="7">
        <v>15</v>
      </c>
      <c r="G14" s="4" t="s">
        <v>11</v>
      </c>
      <c r="H14" s="9">
        <v>0.95</v>
      </c>
      <c r="I14" s="9">
        <v>0.97</v>
      </c>
      <c r="J14" s="9">
        <v>0.81</v>
      </c>
      <c r="K14" s="2"/>
      <c r="L14" s="2"/>
      <c r="M14" s="2"/>
      <c r="N14" s="2"/>
      <c r="O14" s="2"/>
      <c r="P14" s="2"/>
      <c r="Q14" s="2"/>
      <c r="R14" s="2"/>
      <c r="S14" s="2"/>
      <c r="T14" s="2"/>
      <c r="U14" s="2"/>
      <c r="V14" s="2"/>
      <c r="W14" s="2"/>
      <c r="X14" s="2"/>
      <c r="Y14" s="2"/>
      <c r="Z14" s="2"/>
    </row>
    <row r="15" spans="1:26" ht="31.8" thickBot="1" x14ac:dyDescent="0.35">
      <c r="A15" s="10">
        <v>44958</v>
      </c>
      <c r="B15" s="11" t="s">
        <v>17</v>
      </c>
      <c r="C15" s="12">
        <v>10000</v>
      </c>
      <c r="D15" s="13">
        <v>2000</v>
      </c>
      <c r="E15" s="12">
        <v>1429</v>
      </c>
      <c r="F15" s="13">
        <v>20</v>
      </c>
      <c r="G15" s="11" t="s">
        <v>11</v>
      </c>
      <c r="H15" s="14">
        <v>0.99</v>
      </c>
      <c r="I15" s="14">
        <v>0.79</v>
      </c>
      <c r="J15" s="14">
        <v>0.75</v>
      </c>
      <c r="K15" s="2"/>
      <c r="L15" s="2"/>
      <c r="M15" s="2"/>
      <c r="N15" s="2"/>
      <c r="O15" s="2"/>
      <c r="P15" s="2"/>
      <c r="Q15" s="2"/>
      <c r="R15" s="2"/>
      <c r="S15" s="2"/>
      <c r="T15" s="2"/>
      <c r="U15" s="2"/>
      <c r="V15" s="2"/>
      <c r="W15" s="2"/>
      <c r="X15" s="2"/>
      <c r="Y15" s="2"/>
      <c r="Z15" s="2"/>
    </row>
    <row r="16" spans="1:26" ht="31.8" thickBot="1" x14ac:dyDescent="0.35">
      <c r="A16" s="3">
        <v>44986</v>
      </c>
      <c r="B16" s="4" t="s">
        <v>10</v>
      </c>
      <c r="C16" s="6">
        <v>8571</v>
      </c>
      <c r="D16" s="6">
        <v>4000</v>
      </c>
      <c r="E16" s="6">
        <v>1429</v>
      </c>
      <c r="F16" s="7">
        <v>45</v>
      </c>
      <c r="G16" s="4" t="s">
        <v>11</v>
      </c>
      <c r="H16" s="9">
        <v>0.86</v>
      </c>
      <c r="I16" s="9">
        <v>0.97</v>
      </c>
      <c r="J16" s="9">
        <v>0.89</v>
      </c>
      <c r="K16" s="2"/>
      <c r="L16" s="2"/>
      <c r="M16" s="2"/>
      <c r="N16" s="2"/>
      <c r="O16" s="2"/>
      <c r="P16" s="2"/>
      <c r="Q16" s="2"/>
      <c r="R16" s="2"/>
      <c r="S16" s="2"/>
      <c r="T16" s="2"/>
      <c r="U16" s="2"/>
      <c r="V16" s="2"/>
      <c r="W16" s="2"/>
      <c r="X16" s="2"/>
      <c r="Y16" s="2"/>
      <c r="Z16" s="2"/>
    </row>
    <row r="17" spans="1:26" ht="31.8" thickBot="1" x14ac:dyDescent="0.35">
      <c r="A17" s="10">
        <v>44986</v>
      </c>
      <c r="B17" s="11" t="s">
        <v>12</v>
      </c>
      <c r="C17" s="12">
        <v>8571</v>
      </c>
      <c r="D17" s="12">
        <v>6000</v>
      </c>
      <c r="E17" s="12">
        <v>1429</v>
      </c>
      <c r="F17" s="13">
        <v>43</v>
      </c>
      <c r="G17" s="11" t="s">
        <v>11</v>
      </c>
      <c r="H17" s="14">
        <v>0.83</v>
      </c>
      <c r="I17" s="14">
        <v>0.72</v>
      </c>
      <c r="J17" s="14">
        <v>0.74</v>
      </c>
      <c r="K17" s="2"/>
      <c r="L17" s="2"/>
      <c r="M17" s="2"/>
      <c r="N17" s="2"/>
      <c r="O17" s="2"/>
      <c r="P17" s="2"/>
      <c r="Q17" s="2"/>
      <c r="R17" s="2"/>
      <c r="S17" s="2"/>
      <c r="T17" s="2"/>
      <c r="U17" s="2"/>
      <c r="V17" s="2"/>
      <c r="W17" s="2"/>
      <c r="X17" s="2"/>
      <c r="Y17" s="2"/>
      <c r="Z17" s="2"/>
    </row>
    <row r="18" spans="1:26" ht="31.8" thickBot="1" x14ac:dyDescent="0.35">
      <c r="A18" s="3">
        <v>44986</v>
      </c>
      <c r="B18" s="4" t="s">
        <v>13</v>
      </c>
      <c r="C18" s="6">
        <v>8571</v>
      </c>
      <c r="D18" s="7">
        <v>6500</v>
      </c>
      <c r="E18" s="6">
        <v>1429</v>
      </c>
      <c r="F18" s="7">
        <v>43</v>
      </c>
      <c r="G18" s="4" t="s">
        <v>11</v>
      </c>
      <c r="H18" s="9">
        <v>0.74</v>
      </c>
      <c r="I18" s="9">
        <v>0.78</v>
      </c>
      <c r="J18" s="9">
        <v>0.94</v>
      </c>
      <c r="K18" s="2"/>
      <c r="L18" s="2"/>
      <c r="M18" s="2"/>
      <c r="N18" s="2"/>
      <c r="O18" s="2"/>
      <c r="P18" s="2"/>
      <c r="Q18" s="2"/>
      <c r="R18" s="2"/>
      <c r="S18" s="2"/>
      <c r="T18" s="2"/>
      <c r="U18" s="2"/>
      <c r="V18" s="2"/>
      <c r="W18" s="2"/>
      <c r="X18" s="2"/>
      <c r="Y18" s="2"/>
      <c r="Z18" s="2"/>
    </row>
    <row r="19" spans="1:26" ht="31.8" thickBot="1" x14ac:dyDescent="0.35">
      <c r="A19" s="10">
        <v>44986</v>
      </c>
      <c r="B19" s="11" t="s">
        <v>14</v>
      </c>
      <c r="C19" s="12">
        <v>8571</v>
      </c>
      <c r="D19" s="13">
        <v>12000</v>
      </c>
      <c r="E19" s="12">
        <v>1429</v>
      </c>
      <c r="F19" s="13">
        <v>43</v>
      </c>
      <c r="G19" s="11" t="s">
        <v>11</v>
      </c>
      <c r="H19" s="14">
        <v>0.8</v>
      </c>
      <c r="I19" s="14">
        <v>0.84</v>
      </c>
      <c r="J19" s="14">
        <v>0.81</v>
      </c>
      <c r="K19" s="2"/>
      <c r="L19" s="2"/>
      <c r="M19" s="2"/>
      <c r="N19" s="2"/>
      <c r="O19" s="2"/>
      <c r="P19" s="2"/>
      <c r="Q19" s="2"/>
      <c r="R19" s="2"/>
      <c r="S19" s="2"/>
      <c r="T19" s="2"/>
      <c r="U19" s="2"/>
      <c r="V19" s="2"/>
      <c r="W19" s="2"/>
      <c r="X19" s="2"/>
      <c r="Y19" s="2"/>
      <c r="Z19" s="2"/>
    </row>
    <row r="20" spans="1:26" ht="31.8" thickBot="1" x14ac:dyDescent="0.35">
      <c r="A20" s="3">
        <v>44986</v>
      </c>
      <c r="B20" s="4" t="s">
        <v>15</v>
      </c>
      <c r="C20" s="6">
        <v>8571</v>
      </c>
      <c r="D20" s="7">
        <v>3000</v>
      </c>
      <c r="E20" s="6">
        <v>1429</v>
      </c>
      <c r="F20" s="7">
        <v>43</v>
      </c>
      <c r="G20" s="4" t="s">
        <v>11</v>
      </c>
      <c r="H20" s="9">
        <v>0.89</v>
      </c>
      <c r="I20" s="9">
        <v>0.99</v>
      </c>
      <c r="J20" s="9">
        <v>0.97</v>
      </c>
      <c r="K20" s="2"/>
      <c r="L20" s="2"/>
      <c r="M20" s="2"/>
      <c r="N20" s="2"/>
      <c r="O20" s="2"/>
      <c r="P20" s="2"/>
      <c r="Q20" s="2"/>
      <c r="R20" s="2"/>
      <c r="S20" s="2"/>
      <c r="T20" s="2"/>
      <c r="U20" s="2"/>
      <c r="V20" s="2"/>
      <c r="W20" s="2"/>
      <c r="X20" s="2"/>
      <c r="Y20" s="2"/>
      <c r="Z20" s="2"/>
    </row>
    <row r="21" spans="1:26" ht="31.8" thickBot="1" x14ac:dyDescent="0.35">
      <c r="A21" s="10">
        <v>44986</v>
      </c>
      <c r="B21" s="11" t="s">
        <v>16</v>
      </c>
      <c r="C21" s="12">
        <v>8571</v>
      </c>
      <c r="D21" s="13">
        <v>2000</v>
      </c>
      <c r="E21" s="12">
        <v>1429</v>
      </c>
      <c r="F21" s="13">
        <v>40</v>
      </c>
      <c r="G21" s="11" t="s">
        <v>11</v>
      </c>
      <c r="H21" s="14">
        <v>0.71</v>
      </c>
      <c r="I21" s="14">
        <v>0.87</v>
      </c>
      <c r="J21" s="14">
        <v>0.94</v>
      </c>
      <c r="K21" s="2"/>
      <c r="L21" s="2"/>
      <c r="M21" s="2"/>
      <c r="N21" s="2"/>
      <c r="O21" s="2"/>
      <c r="P21" s="2"/>
      <c r="Q21" s="2"/>
      <c r="R21" s="2"/>
      <c r="S21" s="2"/>
      <c r="T21" s="2"/>
      <c r="U21" s="2"/>
      <c r="V21" s="2"/>
      <c r="W21" s="2"/>
      <c r="X21" s="2"/>
      <c r="Y21" s="2"/>
      <c r="Z21" s="2"/>
    </row>
    <row r="22" spans="1:26" ht="31.8" thickBot="1" x14ac:dyDescent="0.35">
      <c r="A22" s="3">
        <v>44986</v>
      </c>
      <c r="B22" s="4" t="s">
        <v>17</v>
      </c>
      <c r="C22" s="6">
        <v>8571</v>
      </c>
      <c r="D22" s="7">
        <v>2000</v>
      </c>
      <c r="E22" s="6">
        <v>1429</v>
      </c>
      <c r="F22" s="7">
        <v>43</v>
      </c>
      <c r="G22" s="4" t="s">
        <v>11</v>
      </c>
      <c r="H22" s="9">
        <v>0.9</v>
      </c>
      <c r="I22" s="9">
        <v>0.72</v>
      </c>
      <c r="J22" s="9">
        <v>0.94</v>
      </c>
      <c r="K22" s="2"/>
      <c r="L22" s="2"/>
      <c r="M22" s="2"/>
      <c r="N22" s="2"/>
      <c r="O22" s="2"/>
      <c r="P22" s="2"/>
      <c r="Q22" s="2"/>
      <c r="R22" s="2"/>
      <c r="S22" s="2"/>
      <c r="T22" s="2"/>
      <c r="U22" s="2"/>
      <c r="V22" s="2"/>
      <c r="W22" s="2"/>
      <c r="X22" s="2"/>
      <c r="Y22" s="2"/>
      <c r="Z22" s="2"/>
    </row>
    <row r="23" spans="1:26" ht="31.8" thickBot="1" x14ac:dyDescent="0.35">
      <c r="A23" s="10">
        <v>45017</v>
      </c>
      <c r="B23" s="11" t="s">
        <v>10</v>
      </c>
      <c r="C23" s="12">
        <v>7857</v>
      </c>
      <c r="D23" s="12">
        <v>3000</v>
      </c>
      <c r="E23" s="12">
        <v>5714</v>
      </c>
      <c r="F23" s="13">
        <v>100</v>
      </c>
      <c r="G23" s="11" t="s">
        <v>18</v>
      </c>
      <c r="H23" s="14">
        <v>0.89</v>
      </c>
      <c r="I23" s="14">
        <v>0.85</v>
      </c>
      <c r="J23" s="14">
        <v>0.87</v>
      </c>
      <c r="K23" s="2"/>
      <c r="L23" s="2"/>
      <c r="M23" s="2"/>
      <c r="N23" s="2"/>
      <c r="O23" s="2"/>
      <c r="P23" s="2"/>
      <c r="Q23" s="2"/>
      <c r="R23" s="2"/>
      <c r="S23" s="2"/>
      <c r="T23" s="2"/>
      <c r="U23" s="2"/>
      <c r="V23" s="2"/>
      <c r="W23" s="2"/>
      <c r="X23" s="2"/>
      <c r="Y23" s="2"/>
      <c r="Z23" s="2"/>
    </row>
    <row r="24" spans="1:26" ht="31.8" thickBot="1" x14ac:dyDescent="0.35">
      <c r="A24" s="3">
        <v>45017</v>
      </c>
      <c r="B24" s="4" t="s">
        <v>12</v>
      </c>
      <c r="C24" s="6">
        <v>7857</v>
      </c>
      <c r="D24" s="6">
        <v>4500</v>
      </c>
      <c r="E24" s="6">
        <v>5714</v>
      </c>
      <c r="F24" s="7">
        <v>100</v>
      </c>
      <c r="G24" s="4" t="s">
        <v>18</v>
      </c>
      <c r="H24" s="9">
        <v>0.89</v>
      </c>
      <c r="I24" s="9">
        <v>0.8</v>
      </c>
      <c r="J24" s="9">
        <v>0.88</v>
      </c>
      <c r="K24" s="2"/>
      <c r="L24" s="2"/>
      <c r="M24" s="2"/>
      <c r="N24" s="2"/>
      <c r="O24" s="2"/>
      <c r="P24" s="2"/>
      <c r="Q24" s="2"/>
      <c r="R24" s="2"/>
      <c r="S24" s="2"/>
      <c r="T24" s="2"/>
      <c r="U24" s="2"/>
      <c r="V24" s="2"/>
      <c r="W24" s="2"/>
      <c r="X24" s="2"/>
      <c r="Y24" s="2"/>
      <c r="Z24" s="2"/>
    </row>
    <row r="25" spans="1:26" ht="31.8" thickBot="1" x14ac:dyDescent="0.35">
      <c r="A25" s="10">
        <v>45017</v>
      </c>
      <c r="B25" s="11" t="s">
        <v>13</v>
      </c>
      <c r="C25" s="12">
        <v>7857</v>
      </c>
      <c r="D25" s="13">
        <v>5500</v>
      </c>
      <c r="E25" s="12">
        <v>5714</v>
      </c>
      <c r="F25" s="13">
        <v>100</v>
      </c>
      <c r="G25" s="11" t="s">
        <v>18</v>
      </c>
      <c r="H25" s="14">
        <v>0.98</v>
      </c>
      <c r="I25" s="14">
        <v>0.99</v>
      </c>
      <c r="J25" s="14">
        <v>0.81</v>
      </c>
      <c r="K25" s="2"/>
      <c r="L25" s="2"/>
      <c r="M25" s="2"/>
      <c r="N25" s="2"/>
      <c r="O25" s="2"/>
      <c r="P25" s="2"/>
      <c r="Q25" s="2"/>
      <c r="R25" s="2"/>
      <c r="S25" s="2"/>
      <c r="T25" s="2"/>
      <c r="U25" s="2"/>
      <c r="V25" s="2"/>
      <c r="W25" s="2"/>
      <c r="X25" s="2"/>
      <c r="Y25" s="2"/>
      <c r="Z25" s="2"/>
    </row>
    <row r="26" spans="1:26" ht="31.8" thickBot="1" x14ac:dyDescent="0.35">
      <c r="A26" s="3">
        <v>45017</v>
      </c>
      <c r="B26" s="4" t="s">
        <v>14</v>
      </c>
      <c r="C26" s="6">
        <v>7857</v>
      </c>
      <c r="D26" s="7">
        <v>10000</v>
      </c>
      <c r="E26" s="6">
        <v>5714</v>
      </c>
      <c r="F26" s="7">
        <v>100</v>
      </c>
      <c r="G26" s="4" t="s">
        <v>18</v>
      </c>
      <c r="H26" s="9">
        <v>0.81</v>
      </c>
      <c r="I26" s="9">
        <v>0.91</v>
      </c>
      <c r="J26" s="9">
        <v>0.95</v>
      </c>
      <c r="K26" s="2"/>
      <c r="L26" s="2"/>
      <c r="M26" s="2"/>
      <c r="N26" s="2"/>
      <c r="O26" s="2"/>
      <c r="P26" s="2"/>
      <c r="Q26" s="2"/>
      <c r="R26" s="2"/>
      <c r="S26" s="2"/>
      <c r="T26" s="2"/>
      <c r="U26" s="2"/>
      <c r="V26" s="2"/>
      <c r="W26" s="2"/>
      <c r="X26" s="2"/>
      <c r="Y26" s="2"/>
      <c r="Z26" s="2"/>
    </row>
    <row r="27" spans="1:26" ht="31.8" thickBot="1" x14ac:dyDescent="0.35">
      <c r="A27" s="10">
        <v>45017</v>
      </c>
      <c r="B27" s="11" t="s">
        <v>15</v>
      </c>
      <c r="C27" s="12">
        <v>7857</v>
      </c>
      <c r="D27" s="13">
        <v>2000</v>
      </c>
      <c r="E27" s="12">
        <v>5714</v>
      </c>
      <c r="F27" s="13">
        <v>100</v>
      </c>
      <c r="G27" s="11" t="s">
        <v>18</v>
      </c>
      <c r="H27" s="14">
        <v>0.97</v>
      </c>
      <c r="I27" s="14">
        <v>0.85</v>
      </c>
      <c r="J27" s="14">
        <v>0.85</v>
      </c>
      <c r="K27" s="2"/>
      <c r="L27" s="2"/>
      <c r="M27" s="2"/>
      <c r="N27" s="2"/>
      <c r="O27" s="2"/>
      <c r="P27" s="2"/>
      <c r="Q27" s="2"/>
      <c r="R27" s="2"/>
      <c r="S27" s="2"/>
      <c r="T27" s="2"/>
      <c r="U27" s="2"/>
      <c r="V27" s="2"/>
      <c r="W27" s="2"/>
      <c r="X27" s="2"/>
      <c r="Y27" s="2"/>
      <c r="Z27" s="2"/>
    </row>
    <row r="28" spans="1:26" ht="31.8" thickBot="1" x14ac:dyDescent="0.35">
      <c r="A28" s="3">
        <v>45017</v>
      </c>
      <c r="B28" s="4" t="s">
        <v>16</v>
      </c>
      <c r="C28" s="6">
        <v>7857</v>
      </c>
      <c r="D28" s="7">
        <v>2000</v>
      </c>
      <c r="E28" s="6">
        <v>5714</v>
      </c>
      <c r="F28" s="7">
        <v>100</v>
      </c>
      <c r="G28" s="4" t="s">
        <v>18</v>
      </c>
      <c r="H28" s="9">
        <v>0.89</v>
      </c>
      <c r="I28" s="9">
        <v>0.94</v>
      </c>
      <c r="J28" s="9">
        <v>0.8</v>
      </c>
      <c r="K28" s="2"/>
      <c r="L28" s="2"/>
      <c r="M28" s="2"/>
      <c r="N28" s="2"/>
      <c r="O28" s="2"/>
      <c r="P28" s="2"/>
      <c r="Q28" s="2"/>
      <c r="R28" s="2"/>
      <c r="S28" s="2"/>
      <c r="T28" s="2"/>
      <c r="U28" s="2"/>
      <c r="V28" s="2"/>
      <c r="W28" s="2"/>
      <c r="X28" s="2"/>
      <c r="Y28" s="2"/>
      <c r="Z28" s="2"/>
    </row>
    <row r="29" spans="1:26" ht="31.8" thickBot="1" x14ac:dyDescent="0.35">
      <c r="A29" s="10">
        <v>45017</v>
      </c>
      <c r="B29" s="11" t="s">
        <v>17</v>
      </c>
      <c r="C29" s="12">
        <v>7857</v>
      </c>
      <c r="D29" s="13">
        <v>2000</v>
      </c>
      <c r="E29" s="12">
        <v>5714</v>
      </c>
      <c r="F29" s="13">
        <v>100</v>
      </c>
      <c r="G29" s="11" t="s">
        <v>18</v>
      </c>
      <c r="H29" s="14">
        <v>0.88</v>
      </c>
      <c r="I29" s="14">
        <v>0.94</v>
      </c>
      <c r="J29" s="14">
        <v>0.7</v>
      </c>
      <c r="K29" s="2"/>
      <c r="L29" s="2"/>
      <c r="M29" s="2"/>
      <c r="N29" s="2"/>
      <c r="O29" s="2"/>
      <c r="P29" s="2"/>
      <c r="Q29" s="2"/>
      <c r="R29" s="2"/>
      <c r="S29" s="2"/>
      <c r="T29" s="2"/>
      <c r="U29" s="2"/>
      <c r="V29" s="2"/>
      <c r="W29" s="2"/>
      <c r="X29" s="2"/>
      <c r="Y29" s="2"/>
      <c r="Z29" s="2"/>
    </row>
    <row r="30" spans="1:26" ht="31.8" thickBot="1" x14ac:dyDescent="0.35">
      <c r="A30" s="3">
        <v>45047</v>
      </c>
      <c r="B30" s="4" t="s">
        <v>10</v>
      </c>
      <c r="C30" s="6">
        <v>11429</v>
      </c>
      <c r="D30" s="6">
        <v>20000</v>
      </c>
      <c r="E30" s="6">
        <v>2857</v>
      </c>
      <c r="F30" s="7">
        <v>90</v>
      </c>
      <c r="G30" s="4" t="s">
        <v>18</v>
      </c>
      <c r="H30" s="9">
        <v>0.75</v>
      </c>
      <c r="I30" s="9">
        <v>0.77</v>
      </c>
      <c r="J30" s="9">
        <v>0.84</v>
      </c>
      <c r="K30" s="2"/>
      <c r="L30" s="2"/>
      <c r="M30" s="2"/>
      <c r="N30" s="2"/>
      <c r="O30" s="2"/>
      <c r="P30" s="2"/>
      <c r="Q30" s="2"/>
      <c r="R30" s="2"/>
      <c r="S30" s="2"/>
      <c r="T30" s="2"/>
      <c r="U30" s="2"/>
      <c r="V30" s="2"/>
      <c r="W30" s="2"/>
      <c r="X30" s="2"/>
      <c r="Y30" s="2"/>
      <c r="Z30" s="2"/>
    </row>
    <row r="31" spans="1:26" ht="31.8" thickBot="1" x14ac:dyDescent="0.35">
      <c r="A31" s="10">
        <v>45047</v>
      </c>
      <c r="B31" s="11" t="s">
        <v>12</v>
      </c>
      <c r="C31" s="12">
        <v>11429</v>
      </c>
      <c r="D31" s="12">
        <v>17000</v>
      </c>
      <c r="E31" s="12">
        <v>2857</v>
      </c>
      <c r="F31" s="13">
        <v>80</v>
      </c>
      <c r="G31" s="11" t="s">
        <v>18</v>
      </c>
      <c r="H31" s="14">
        <v>0.73</v>
      </c>
      <c r="I31" s="14">
        <v>0.96</v>
      </c>
      <c r="J31" s="14">
        <v>0.93</v>
      </c>
      <c r="K31" s="2"/>
      <c r="L31" s="2"/>
      <c r="M31" s="2"/>
      <c r="N31" s="2"/>
      <c r="O31" s="2"/>
      <c r="P31" s="2"/>
      <c r="Q31" s="2"/>
      <c r="R31" s="2"/>
      <c r="S31" s="2"/>
      <c r="T31" s="2"/>
      <c r="U31" s="2"/>
      <c r="V31" s="2"/>
      <c r="W31" s="2"/>
      <c r="X31" s="2"/>
      <c r="Y31" s="2"/>
      <c r="Z31" s="2"/>
    </row>
    <row r="32" spans="1:26" ht="31.8" thickBot="1" x14ac:dyDescent="0.35">
      <c r="A32" s="3">
        <v>45047</v>
      </c>
      <c r="B32" s="4" t="s">
        <v>13</v>
      </c>
      <c r="C32" s="6">
        <v>11429</v>
      </c>
      <c r="D32" s="7">
        <v>16000</v>
      </c>
      <c r="E32" s="6">
        <v>2857</v>
      </c>
      <c r="F32" s="7">
        <v>90</v>
      </c>
      <c r="G32" s="4" t="s">
        <v>18</v>
      </c>
      <c r="H32" s="9">
        <v>0.93</v>
      </c>
      <c r="I32" s="9">
        <v>0.74</v>
      </c>
      <c r="J32" s="9">
        <v>0.93</v>
      </c>
      <c r="K32" s="2"/>
      <c r="L32" s="2"/>
      <c r="M32" s="2"/>
      <c r="N32" s="2"/>
      <c r="O32" s="2"/>
      <c r="P32" s="2"/>
      <c r="Q32" s="2"/>
      <c r="R32" s="2"/>
      <c r="S32" s="2"/>
      <c r="T32" s="2"/>
      <c r="U32" s="2"/>
      <c r="V32" s="2"/>
      <c r="W32" s="2"/>
      <c r="X32" s="2"/>
      <c r="Y32" s="2"/>
      <c r="Z32" s="2"/>
    </row>
    <row r="33" spans="1:26" ht="31.8" thickBot="1" x14ac:dyDescent="0.35">
      <c r="A33" s="10">
        <v>45047</v>
      </c>
      <c r="B33" s="11" t="s">
        <v>14</v>
      </c>
      <c r="C33" s="12">
        <v>11429</v>
      </c>
      <c r="D33" s="13">
        <v>12000</v>
      </c>
      <c r="E33" s="12">
        <v>2857</v>
      </c>
      <c r="F33" s="13">
        <v>110</v>
      </c>
      <c r="G33" s="11" t="s">
        <v>18</v>
      </c>
      <c r="H33" s="14">
        <v>0.85</v>
      </c>
      <c r="I33" s="14">
        <v>0.7</v>
      </c>
      <c r="J33" s="14">
        <v>0.99</v>
      </c>
      <c r="K33" s="2"/>
      <c r="L33" s="2"/>
      <c r="M33" s="2"/>
      <c r="N33" s="2"/>
      <c r="O33" s="2"/>
      <c r="P33" s="2"/>
      <c r="Q33" s="2"/>
      <c r="R33" s="2"/>
      <c r="S33" s="2"/>
      <c r="T33" s="2"/>
      <c r="U33" s="2"/>
      <c r="V33" s="2"/>
      <c r="W33" s="2"/>
      <c r="X33" s="2"/>
      <c r="Y33" s="2"/>
      <c r="Z33" s="2"/>
    </row>
    <row r="34" spans="1:26" ht="31.8" thickBot="1" x14ac:dyDescent="0.35">
      <c r="A34" s="3">
        <v>45047</v>
      </c>
      <c r="B34" s="4" t="s">
        <v>15</v>
      </c>
      <c r="C34" s="6">
        <v>11429</v>
      </c>
      <c r="D34" s="7">
        <v>20500</v>
      </c>
      <c r="E34" s="6">
        <v>2857</v>
      </c>
      <c r="F34" s="7">
        <v>90</v>
      </c>
      <c r="G34" s="4" t="s">
        <v>18</v>
      </c>
      <c r="H34" s="9">
        <v>0.92</v>
      </c>
      <c r="I34" s="9">
        <v>0.99</v>
      </c>
      <c r="J34" s="9">
        <v>0.88</v>
      </c>
      <c r="K34" s="2"/>
      <c r="L34" s="2"/>
      <c r="M34" s="2"/>
      <c r="N34" s="2"/>
      <c r="O34" s="2"/>
      <c r="P34" s="2"/>
      <c r="Q34" s="2"/>
      <c r="R34" s="2"/>
      <c r="S34" s="2"/>
      <c r="T34" s="2"/>
      <c r="U34" s="2"/>
      <c r="V34" s="2"/>
      <c r="W34" s="2"/>
      <c r="X34" s="2"/>
      <c r="Y34" s="2"/>
      <c r="Z34" s="2"/>
    </row>
    <row r="35" spans="1:26" ht="31.8" thickBot="1" x14ac:dyDescent="0.35">
      <c r="A35" s="10">
        <v>45047</v>
      </c>
      <c r="B35" s="11" t="s">
        <v>16</v>
      </c>
      <c r="C35" s="12">
        <v>11429</v>
      </c>
      <c r="D35" s="13">
        <v>21000</v>
      </c>
      <c r="E35" s="12">
        <v>2857</v>
      </c>
      <c r="F35" s="13">
        <v>100</v>
      </c>
      <c r="G35" s="11" t="s">
        <v>18</v>
      </c>
      <c r="H35" s="14">
        <v>0.75</v>
      </c>
      <c r="I35" s="14">
        <v>0.97</v>
      </c>
      <c r="J35" s="14">
        <v>0.83</v>
      </c>
      <c r="K35" s="2"/>
      <c r="L35" s="2"/>
      <c r="M35" s="2"/>
      <c r="N35" s="2"/>
      <c r="O35" s="2"/>
      <c r="P35" s="2"/>
      <c r="Q35" s="2"/>
      <c r="R35" s="2"/>
      <c r="S35" s="2"/>
      <c r="T35" s="2"/>
      <c r="U35" s="2"/>
      <c r="V35" s="2"/>
      <c r="W35" s="2"/>
      <c r="X35" s="2"/>
      <c r="Y35" s="2"/>
      <c r="Z35" s="2"/>
    </row>
    <row r="36" spans="1:26" ht="31.8" thickBot="1" x14ac:dyDescent="0.35">
      <c r="A36" s="3">
        <v>45047</v>
      </c>
      <c r="B36" s="4" t="s">
        <v>17</v>
      </c>
      <c r="C36" s="6">
        <v>11429</v>
      </c>
      <c r="D36" s="7">
        <v>21500</v>
      </c>
      <c r="E36" s="6">
        <v>2857</v>
      </c>
      <c r="F36" s="7">
        <v>90</v>
      </c>
      <c r="G36" s="4" t="s">
        <v>18</v>
      </c>
      <c r="H36" s="9">
        <v>0.77</v>
      </c>
      <c r="I36" s="9">
        <v>0.97</v>
      </c>
      <c r="J36" s="9">
        <v>0.78</v>
      </c>
      <c r="K36" s="2"/>
      <c r="L36" s="2"/>
      <c r="M36" s="2"/>
      <c r="N36" s="2"/>
      <c r="O36" s="2"/>
      <c r="P36" s="2"/>
      <c r="Q36" s="2"/>
      <c r="R36" s="2"/>
      <c r="S36" s="2"/>
      <c r="T36" s="2"/>
      <c r="U36" s="2"/>
      <c r="V36" s="2"/>
      <c r="W36" s="2"/>
      <c r="X36" s="2"/>
      <c r="Y36" s="2"/>
      <c r="Z36" s="2"/>
    </row>
    <row r="37" spans="1:26" ht="31.8" thickBot="1" x14ac:dyDescent="0.35">
      <c r="A37" s="10">
        <v>45078</v>
      </c>
      <c r="B37" s="11" t="s">
        <v>10</v>
      </c>
      <c r="C37" s="12">
        <v>14286</v>
      </c>
      <c r="D37" s="12">
        <v>22000</v>
      </c>
      <c r="E37" s="13">
        <v>857</v>
      </c>
      <c r="F37" s="13">
        <v>228</v>
      </c>
      <c r="G37" s="11" t="s">
        <v>18</v>
      </c>
      <c r="H37" s="14">
        <v>0.79</v>
      </c>
      <c r="I37" s="14">
        <v>0.75</v>
      </c>
      <c r="J37" s="14">
        <v>0.93</v>
      </c>
      <c r="K37" s="2"/>
      <c r="L37" s="2"/>
      <c r="M37" s="2"/>
      <c r="N37" s="2"/>
      <c r="O37" s="2"/>
      <c r="P37" s="2"/>
      <c r="Q37" s="2"/>
      <c r="R37" s="2"/>
      <c r="S37" s="2"/>
      <c r="T37" s="2"/>
      <c r="U37" s="2"/>
      <c r="V37" s="2"/>
      <c r="W37" s="2"/>
      <c r="X37" s="2"/>
      <c r="Y37" s="2"/>
      <c r="Z37" s="2"/>
    </row>
    <row r="38" spans="1:26" ht="31.8" thickBot="1" x14ac:dyDescent="0.35">
      <c r="A38" s="3">
        <v>45078</v>
      </c>
      <c r="B38" s="4" t="s">
        <v>12</v>
      </c>
      <c r="C38" s="6">
        <v>14286</v>
      </c>
      <c r="D38" s="6">
        <v>18000</v>
      </c>
      <c r="E38" s="7">
        <v>857</v>
      </c>
      <c r="F38" s="7">
        <v>220</v>
      </c>
      <c r="G38" s="4" t="s">
        <v>18</v>
      </c>
      <c r="H38" s="9">
        <v>0.81</v>
      </c>
      <c r="I38" s="9">
        <v>0.98</v>
      </c>
      <c r="J38" s="9">
        <v>0.86</v>
      </c>
      <c r="K38" s="2"/>
      <c r="L38" s="2"/>
      <c r="M38" s="2"/>
      <c r="N38" s="2"/>
      <c r="O38" s="2"/>
      <c r="P38" s="2"/>
      <c r="Q38" s="2"/>
      <c r="R38" s="2"/>
      <c r="S38" s="2"/>
      <c r="T38" s="2"/>
      <c r="U38" s="2"/>
      <c r="V38" s="2"/>
      <c r="W38" s="2"/>
      <c r="X38" s="2"/>
      <c r="Y38" s="2"/>
      <c r="Z38" s="2"/>
    </row>
    <row r="39" spans="1:26" ht="31.8" thickBot="1" x14ac:dyDescent="0.35">
      <c r="A39" s="10">
        <v>45078</v>
      </c>
      <c r="B39" s="11" t="s">
        <v>13</v>
      </c>
      <c r="C39" s="12">
        <v>14286</v>
      </c>
      <c r="D39" s="13">
        <v>18500</v>
      </c>
      <c r="E39" s="13">
        <v>857</v>
      </c>
      <c r="F39" s="13">
        <v>228</v>
      </c>
      <c r="G39" s="11" t="s">
        <v>18</v>
      </c>
      <c r="H39" s="14">
        <v>0.86</v>
      </c>
      <c r="I39" s="14">
        <v>0.82</v>
      </c>
      <c r="J39" s="14">
        <v>0.86</v>
      </c>
      <c r="K39" s="2"/>
      <c r="L39" s="2"/>
      <c r="M39" s="2"/>
      <c r="N39" s="2"/>
      <c r="O39" s="2"/>
      <c r="P39" s="2"/>
      <c r="Q39" s="2"/>
      <c r="R39" s="2"/>
      <c r="S39" s="2"/>
      <c r="T39" s="2"/>
      <c r="U39" s="2"/>
      <c r="V39" s="2"/>
      <c r="W39" s="2"/>
      <c r="X39" s="2"/>
      <c r="Y39" s="2"/>
      <c r="Z39" s="2"/>
    </row>
    <row r="40" spans="1:26" ht="31.8" thickBot="1" x14ac:dyDescent="0.35">
      <c r="A40" s="3">
        <v>45078</v>
      </c>
      <c r="B40" s="4" t="s">
        <v>14</v>
      </c>
      <c r="C40" s="6">
        <v>14286</v>
      </c>
      <c r="D40" s="7">
        <v>14314</v>
      </c>
      <c r="E40" s="7">
        <v>857</v>
      </c>
      <c r="F40" s="7">
        <v>238</v>
      </c>
      <c r="G40" s="4" t="s">
        <v>18</v>
      </c>
      <c r="H40" s="9">
        <v>0.72</v>
      </c>
      <c r="I40" s="9">
        <v>0.95</v>
      </c>
      <c r="J40" s="9">
        <v>0.9</v>
      </c>
      <c r="K40" s="2"/>
      <c r="L40" s="2"/>
      <c r="M40" s="2"/>
      <c r="N40" s="2"/>
      <c r="O40" s="2"/>
      <c r="P40" s="2"/>
      <c r="Q40" s="2"/>
      <c r="R40" s="2"/>
      <c r="S40" s="2"/>
      <c r="T40" s="2"/>
      <c r="U40" s="2"/>
      <c r="V40" s="2"/>
      <c r="W40" s="2"/>
      <c r="X40" s="2"/>
      <c r="Y40" s="2"/>
      <c r="Z40" s="2"/>
    </row>
    <row r="41" spans="1:26" ht="31.8" thickBot="1" x14ac:dyDescent="0.35">
      <c r="A41" s="10">
        <v>45078</v>
      </c>
      <c r="B41" s="11" t="s">
        <v>15</v>
      </c>
      <c r="C41" s="12">
        <v>14286</v>
      </c>
      <c r="D41" s="13">
        <v>21000</v>
      </c>
      <c r="E41" s="13">
        <v>857</v>
      </c>
      <c r="F41" s="13">
        <v>228</v>
      </c>
      <c r="G41" s="11" t="s">
        <v>18</v>
      </c>
      <c r="H41" s="14">
        <v>0.71</v>
      </c>
      <c r="I41" s="14">
        <v>0.8</v>
      </c>
      <c r="J41" s="14">
        <v>0.76</v>
      </c>
      <c r="K41" s="2"/>
      <c r="L41" s="2"/>
      <c r="M41" s="2"/>
      <c r="N41" s="2"/>
      <c r="O41" s="2"/>
      <c r="P41" s="2"/>
      <c r="Q41" s="2"/>
      <c r="R41" s="2"/>
      <c r="S41" s="2"/>
      <c r="T41" s="2"/>
      <c r="U41" s="2"/>
      <c r="V41" s="2"/>
      <c r="W41" s="2"/>
      <c r="X41" s="2"/>
      <c r="Y41" s="2"/>
      <c r="Z41" s="2"/>
    </row>
    <row r="42" spans="1:26" ht="31.8" thickBot="1" x14ac:dyDescent="0.35">
      <c r="A42" s="3">
        <v>45078</v>
      </c>
      <c r="B42" s="4" t="s">
        <v>16</v>
      </c>
      <c r="C42" s="6">
        <v>14286</v>
      </c>
      <c r="D42" s="7">
        <v>22500</v>
      </c>
      <c r="E42" s="7">
        <v>857</v>
      </c>
      <c r="F42" s="7">
        <v>230</v>
      </c>
      <c r="G42" s="4" t="s">
        <v>18</v>
      </c>
      <c r="H42" s="9">
        <v>0.97</v>
      </c>
      <c r="I42" s="9">
        <v>0.95</v>
      </c>
      <c r="J42" s="9">
        <v>0.85</v>
      </c>
      <c r="K42" s="2"/>
      <c r="L42" s="2"/>
      <c r="M42" s="2"/>
      <c r="N42" s="2"/>
      <c r="O42" s="2"/>
      <c r="P42" s="2"/>
      <c r="Q42" s="2"/>
      <c r="R42" s="2"/>
      <c r="S42" s="2"/>
      <c r="T42" s="2"/>
      <c r="U42" s="2"/>
      <c r="V42" s="2"/>
      <c r="W42" s="2"/>
      <c r="X42" s="2"/>
      <c r="Y42" s="2"/>
      <c r="Z42" s="2"/>
    </row>
    <row r="43" spans="1:26" ht="31.8" thickBot="1" x14ac:dyDescent="0.35">
      <c r="A43" s="10">
        <v>45078</v>
      </c>
      <c r="B43" s="11" t="s">
        <v>17</v>
      </c>
      <c r="C43" s="12">
        <v>14286</v>
      </c>
      <c r="D43" s="13">
        <v>22900</v>
      </c>
      <c r="E43" s="13">
        <v>857</v>
      </c>
      <c r="F43" s="13">
        <v>228</v>
      </c>
      <c r="G43" s="11" t="s">
        <v>18</v>
      </c>
      <c r="H43" s="14">
        <v>0.95</v>
      </c>
      <c r="I43" s="14">
        <v>0.85</v>
      </c>
      <c r="J43" s="14">
        <v>0.91</v>
      </c>
      <c r="K43" s="2"/>
      <c r="L43" s="2"/>
      <c r="M43" s="2"/>
      <c r="N43" s="2"/>
      <c r="O43" s="2"/>
      <c r="P43" s="2"/>
      <c r="Q43" s="2"/>
      <c r="R43" s="2"/>
      <c r="S43" s="2"/>
      <c r="T43" s="2"/>
      <c r="U43" s="2"/>
      <c r="V43" s="2"/>
      <c r="W43" s="2"/>
      <c r="X43" s="2"/>
      <c r="Y43" s="2"/>
      <c r="Z43" s="2"/>
    </row>
    <row r="44" spans="1:26" ht="31.8" thickBot="1" x14ac:dyDescent="0.35">
      <c r="A44" s="3">
        <v>45108</v>
      </c>
      <c r="B44" s="4" t="s">
        <v>10</v>
      </c>
      <c r="C44" s="6">
        <v>18563</v>
      </c>
      <c r="D44" s="6">
        <v>25000</v>
      </c>
      <c r="E44" s="7">
        <v>714</v>
      </c>
      <c r="F44" s="7">
        <v>250</v>
      </c>
      <c r="G44" s="4" t="s">
        <v>19</v>
      </c>
      <c r="H44" s="9">
        <v>0.97</v>
      </c>
      <c r="I44" s="9">
        <v>0.7</v>
      </c>
      <c r="J44" s="9">
        <v>0.93</v>
      </c>
      <c r="K44" s="2"/>
      <c r="L44" s="2"/>
      <c r="M44" s="2"/>
      <c r="N44" s="2"/>
      <c r="O44" s="2"/>
      <c r="P44" s="2"/>
      <c r="Q44" s="2"/>
      <c r="R44" s="2"/>
      <c r="S44" s="2"/>
      <c r="T44" s="2"/>
      <c r="U44" s="2"/>
      <c r="V44" s="2"/>
      <c r="W44" s="2"/>
      <c r="X44" s="2"/>
      <c r="Y44" s="2"/>
      <c r="Z44" s="2"/>
    </row>
    <row r="45" spans="1:26" ht="31.8" thickBot="1" x14ac:dyDescent="0.35">
      <c r="A45" s="10">
        <v>45108</v>
      </c>
      <c r="B45" s="11" t="s">
        <v>12</v>
      </c>
      <c r="C45" s="12">
        <v>18563</v>
      </c>
      <c r="D45" s="12">
        <v>22000</v>
      </c>
      <c r="E45" s="13">
        <v>714</v>
      </c>
      <c r="F45" s="13">
        <v>240</v>
      </c>
      <c r="G45" s="11" t="s">
        <v>19</v>
      </c>
      <c r="H45" s="14">
        <v>0.9</v>
      </c>
      <c r="I45" s="14">
        <v>0.98</v>
      </c>
      <c r="J45" s="14">
        <v>0.96</v>
      </c>
      <c r="K45" s="2"/>
      <c r="L45" s="2"/>
      <c r="M45" s="2"/>
      <c r="N45" s="2"/>
      <c r="O45" s="2"/>
      <c r="P45" s="2"/>
      <c r="Q45" s="2"/>
      <c r="R45" s="2"/>
      <c r="S45" s="2"/>
      <c r="T45" s="2"/>
      <c r="U45" s="2"/>
      <c r="V45" s="2"/>
      <c r="W45" s="2"/>
      <c r="X45" s="2"/>
      <c r="Y45" s="2"/>
      <c r="Z45" s="2"/>
    </row>
    <row r="46" spans="1:26" ht="31.8" thickBot="1" x14ac:dyDescent="0.35">
      <c r="A46" s="3">
        <v>45108</v>
      </c>
      <c r="B46" s="4" t="s">
        <v>13</v>
      </c>
      <c r="C46" s="6">
        <v>18563</v>
      </c>
      <c r="D46" s="7">
        <v>25000</v>
      </c>
      <c r="E46" s="7">
        <v>714</v>
      </c>
      <c r="F46" s="7">
        <v>270</v>
      </c>
      <c r="G46" s="4" t="s">
        <v>19</v>
      </c>
      <c r="H46" s="9">
        <v>0.9</v>
      </c>
      <c r="I46" s="9">
        <v>0.95</v>
      </c>
      <c r="J46" s="9">
        <v>0.98</v>
      </c>
      <c r="K46" s="2"/>
      <c r="L46" s="2"/>
      <c r="M46" s="2"/>
      <c r="N46" s="2"/>
      <c r="O46" s="2"/>
      <c r="P46" s="2"/>
      <c r="Q46" s="2"/>
      <c r="R46" s="2"/>
      <c r="S46" s="2"/>
      <c r="T46" s="2"/>
      <c r="U46" s="2"/>
      <c r="V46" s="2"/>
      <c r="W46" s="2"/>
      <c r="X46" s="2"/>
      <c r="Y46" s="2"/>
      <c r="Z46" s="2"/>
    </row>
    <row r="47" spans="1:26" ht="31.8" thickBot="1" x14ac:dyDescent="0.35">
      <c r="A47" s="10">
        <v>45108</v>
      </c>
      <c r="B47" s="11" t="s">
        <v>14</v>
      </c>
      <c r="C47" s="12">
        <v>18563</v>
      </c>
      <c r="D47" s="13">
        <v>25000</v>
      </c>
      <c r="E47" s="13">
        <v>714</v>
      </c>
      <c r="F47" s="13">
        <v>259</v>
      </c>
      <c r="G47" s="11" t="s">
        <v>19</v>
      </c>
      <c r="H47" s="14">
        <v>0.96</v>
      </c>
      <c r="I47" s="14">
        <v>0.81</v>
      </c>
      <c r="J47" s="14">
        <v>0.85</v>
      </c>
      <c r="K47" s="2"/>
      <c r="L47" s="2"/>
      <c r="M47" s="2"/>
      <c r="N47" s="2"/>
      <c r="O47" s="2"/>
      <c r="P47" s="2"/>
      <c r="Q47" s="2"/>
      <c r="R47" s="2"/>
      <c r="S47" s="2"/>
      <c r="T47" s="2"/>
      <c r="U47" s="2"/>
      <c r="V47" s="2"/>
      <c r="W47" s="2"/>
      <c r="X47" s="2"/>
      <c r="Y47" s="2"/>
      <c r="Z47" s="2"/>
    </row>
    <row r="48" spans="1:26" ht="31.8" thickBot="1" x14ac:dyDescent="0.35">
      <c r="A48" s="3">
        <v>45108</v>
      </c>
      <c r="B48" s="4" t="s">
        <v>15</v>
      </c>
      <c r="C48" s="6">
        <v>18563</v>
      </c>
      <c r="D48" s="7">
        <v>25000</v>
      </c>
      <c r="E48" s="7">
        <v>714</v>
      </c>
      <c r="F48" s="7">
        <v>260</v>
      </c>
      <c r="G48" s="4" t="s">
        <v>19</v>
      </c>
      <c r="H48" s="9">
        <v>0.98</v>
      </c>
      <c r="I48" s="9">
        <v>0.84</v>
      </c>
      <c r="J48" s="9">
        <v>0.89</v>
      </c>
      <c r="K48" s="2"/>
      <c r="L48" s="2"/>
      <c r="M48" s="2"/>
      <c r="N48" s="2"/>
      <c r="O48" s="2"/>
      <c r="P48" s="2"/>
      <c r="Q48" s="2"/>
      <c r="R48" s="2"/>
      <c r="S48" s="2"/>
      <c r="T48" s="2"/>
      <c r="U48" s="2"/>
      <c r="V48" s="2"/>
      <c r="W48" s="2"/>
      <c r="X48" s="2"/>
      <c r="Y48" s="2"/>
      <c r="Z48" s="2"/>
    </row>
    <row r="49" spans="1:26" ht="31.8" thickBot="1" x14ac:dyDescent="0.35">
      <c r="A49" s="10">
        <v>45108</v>
      </c>
      <c r="B49" s="11" t="s">
        <v>16</v>
      </c>
      <c r="C49" s="12">
        <v>18563</v>
      </c>
      <c r="D49" s="13">
        <v>25000</v>
      </c>
      <c r="E49" s="13">
        <v>714</v>
      </c>
      <c r="F49" s="13">
        <v>260</v>
      </c>
      <c r="G49" s="11" t="s">
        <v>19</v>
      </c>
      <c r="H49" s="14">
        <v>0.76</v>
      </c>
      <c r="I49" s="14">
        <v>0.7</v>
      </c>
      <c r="J49" s="14">
        <v>0.86</v>
      </c>
      <c r="K49" s="2"/>
      <c r="L49" s="2"/>
      <c r="M49" s="2"/>
      <c r="N49" s="2"/>
      <c r="O49" s="2"/>
      <c r="P49" s="2"/>
      <c r="Q49" s="2"/>
      <c r="R49" s="2"/>
      <c r="S49" s="2"/>
      <c r="T49" s="2"/>
      <c r="U49" s="2"/>
      <c r="V49" s="2"/>
      <c r="W49" s="2"/>
      <c r="X49" s="2"/>
      <c r="Y49" s="2"/>
      <c r="Z49" s="2"/>
    </row>
    <row r="50" spans="1:26" ht="31.8" thickBot="1" x14ac:dyDescent="0.35">
      <c r="A50" s="3">
        <v>45108</v>
      </c>
      <c r="B50" s="4" t="s">
        <v>17</v>
      </c>
      <c r="C50" s="6">
        <v>18563</v>
      </c>
      <c r="D50" s="7">
        <v>25000</v>
      </c>
      <c r="E50" s="7">
        <v>714</v>
      </c>
      <c r="F50" s="7">
        <v>261</v>
      </c>
      <c r="G50" s="4" t="s">
        <v>19</v>
      </c>
      <c r="H50" s="9">
        <v>0.91</v>
      </c>
      <c r="I50" s="9">
        <v>0.77</v>
      </c>
      <c r="J50" s="9">
        <v>0.75</v>
      </c>
      <c r="K50" s="2"/>
      <c r="L50" s="2"/>
      <c r="M50" s="2"/>
      <c r="N50" s="2"/>
      <c r="O50" s="2"/>
      <c r="P50" s="2"/>
      <c r="Q50" s="2"/>
      <c r="R50" s="2"/>
      <c r="S50" s="2"/>
      <c r="T50" s="2"/>
      <c r="U50" s="2"/>
      <c r="V50" s="2"/>
      <c r="W50" s="2"/>
      <c r="X50" s="2"/>
      <c r="Y50" s="2"/>
      <c r="Z50" s="2"/>
    </row>
    <row r="51" spans="1:26" ht="31.8" thickBot="1" x14ac:dyDescent="0.35">
      <c r="A51" s="10">
        <v>45139</v>
      </c>
      <c r="B51" s="11" t="s">
        <v>10</v>
      </c>
      <c r="C51" s="12">
        <v>18571</v>
      </c>
      <c r="D51" s="12">
        <v>25000</v>
      </c>
      <c r="E51" s="13">
        <v>714</v>
      </c>
      <c r="F51" s="13">
        <v>242</v>
      </c>
      <c r="G51" s="11" t="s">
        <v>19</v>
      </c>
      <c r="H51" s="14">
        <v>0.79</v>
      </c>
      <c r="I51" s="14">
        <v>0.81</v>
      </c>
      <c r="J51" s="14">
        <v>0.74</v>
      </c>
      <c r="K51" s="2"/>
      <c r="L51" s="2"/>
      <c r="M51" s="2"/>
      <c r="N51" s="2"/>
      <c r="O51" s="2"/>
      <c r="P51" s="2"/>
      <c r="Q51" s="2"/>
      <c r="R51" s="2"/>
      <c r="S51" s="2"/>
      <c r="T51" s="2"/>
      <c r="U51" s="2"/>
      <c r="V51" s="2"/>
      <c r="W51" s="2"/>
      <c r="X51" s="2"/>
      <c r="Y51" s="2"/>
      <c r="Z51" s="2"/>
    </row>
    <row r="52" spans="1:26" ht="31.8" thickBot="1" x14ac:dyDescent="0.35">
      <c r="A52" s="3">
        <v>45139</v>
      </c>
      <c r="B52" s="4" t="s">
        <v>12</v>
      </c>
      <c r="C52" s="6">
        <v>18571</v>
      </c>
      <c r="D52" s="6">
        <v>22500</v>
      </c>
      <c r="E52" s="7">
        <v>714</v>
      </c>
      <c r="F52" s="7">
        <v>250</v>
      </c>
      <c r="G52" s="4" t="s">
        <v>19</v>
      </c>
      <c r="H52" s="9">
        <v>0.85</v>
      </c>
      <c r="I52" s="9">
        <v>0.82</v>
      </c>
      <c r="J52" s="9">
        <v>0.73</v>
      </c>
      <c r="K52" s="2"/>
      <c r="L52" s="2"/>
      <c r="M52" s="2"/>
      <c r="N52" s="2"/>
      <c r="O52" s="2"/>
      <c r="P52" s="2"/>
      <c r="Q52" s="2"/>
      <c r="R52" s="2"/>
      <c r="S52" s="2"/>
      <c r="T52" s="2"/>
      <c r="U52" s="2"/>
      <c r="V52" s="2"/>
      <c r="W52" s="2"/>
      <c r="X52" s="2"/>
      <c r="Y52" s="2"/>
      <c r="Z52" s="2"/>
    </row>
    <row r="53" spans="1:26" ht="31.8" thickBot="1" x14ac:dyDescent="0.35">
      <c r="A53" s="10">
        <v>45139</v>
      </c>
      <c r="B53" s="11" t="s">
        <v>13</v>
      </c>
      <c r="C53" s="12">
        <v>18571</v>
      </c>
      <c r="D53" s="13">
        <v>25000</v>
      </c>
      <c r="E53" s="13">
        <v>714</v>
      </c>
      <c r="F53" s="13">
        <v>242</v>
      </c>
      <c r="G53" s="11" t="s">
        <v>19</v>
      </c>
      <c r="H53" s="14">
        <v>0.88</v>
      </c>
      <c r="I53" s="14">
        <v>0.84</v>
      </c>
      <c r="J53" s="14">
        <v>0.75</v>
      </c>
      <c r="K53" s="2"/>
      <c r="L53" s="2"/>
      <c r="M53" s="2"/>
      <c r="N53" s="2"/>
      <c r="O53" s="2"/>
      <c r="P53" s="2"/>
      <c r="Q53" s="2"/>
      <c r="R53" s="2"/>
      <c r="S53" s="2"/>
      <c r="T53" s="2"/>
      <c r="U53" s="2"/>
      <c r="V53" s="2"/>
      <c r="W53" s="2"/>
      <c r="X53" s="2"/>
      <c r="Y53" s="2"/>
      <c r="Z53" s="2"/>
    </row>
    <row r="54" spans="1:26" ht="31.8" thickBot="1" x14ac:dyDescent="0.35">
      <c r="A54" s="3">
        <v>45139</v>
      </c>
      <c r="B54" s="4" t="s">
        <v>14</v>
      </c>
      <c r="C54" s="6">
        <v>18571</v>
      </c>
      <c r="D54" s="7">
        <v>25000</v>
      </c>
      <c r="E54" s="7">
        <v>714</v>
      </c>
      <c r="F54" s="7">
        <v>242</v>
      </c>
      <c r="G54" s="4" t="s">
        <v>19</v>
      </c>
      <c r="H54" s="9">
        <v>0.81</v>
      </c>
      <c r="I54" s="9">
        <v>0.92</v>
      </c>
      <c r="J54" s="9">
        <v>0.91</v>
      </c>
      <c r="K54" s="2"/>
      <c r="L54" s="2"/>
      <c r="M54" s="2"/>
      <c r="N54" s="2"/>
      <c r="O54" s="2"/>
      <c r="P54" s="2"/>
      <c r="Q54" s="2"/>
      <c r="R54" s="2"/>
      <c r="S54" s="2"/>
      <c r="T54" s="2"/>
      <c r="U54" s="2"/>
      <c r="V54" s="2"/>
      <c r="W54" s="2"/>
      <c r="X54" s="2"/>
      <c r="Y54" s="2"/>
      <c r="Z54" s="2"/>
    </row>
    <row r="55" spans="1:26" ht="31.8" thickBot="1" x14ac:dyDescent="0.35">
      <c r="A55" s="10">
        <v>45139</v>
      </c>
      <c r="B55" s="11" t="s">
        <v>15</v>
      </c>
      <c r="C55" s="12">
        <v>18571</v>
      </c>
      <c r="D55" s="13">
        <v>25000</v>
      </c>
      <c r="E55" s="13">
        <v>714</v>
      </c>
      <c r="F55" s="13">
        <v>242</v>
      </c>
      <c r="G55" s="11" t="s">
        <v>19</v>
      </c>
      <c r="H55" s="14">
        <v>0.84</v>
      </c>
      <c r="I55" s="14">
        <v>0.73</v>
      </c>
      <c r="J55" s="14">
        <v>0.99</v>
      </c>
      <c r="K55" s="2"/>
      <c r="L55" s="2"/>
      <c r="M55" s="2"/>
      <c r="N55" s="2"/>
      <c r="O55" s="2"/>
      <c r="P55" s="2"/>
      <c r="Q55" s="2"/>
      <c r="R55" s="2"/>
      <c r="S55" s="2"/>
      <c r="T55" s="2"/>
      <c r="U55" s="2"/>
      <c r="V55" s="2"/>
      <c r="W55" s="2"/>
      <c r="X55" s="2"/>
      <c r="Y55" s="2"/>
      <c r="Z55" s="2"/>
    </row>
    <row r="56" spans="1:26" ht="31.8" thickBot="1" x14ac:dyDescent="0.35">
      <c r="A56" s="3">
        <v>45139</v>
      </c>
      <c r="B56" s="4" t="s">
        <v>16</v>
      </c>
      <c r="C56" s="6">
        <v>18571</v>
      </c>
      <c r="D56" s="7">
        <v>25000</v>
      </c>
      <c r="E56" s="7">
        <v>714</v>
      </c>
      <c r="F56" s="7">
        <v>240</v>
      </c>
      <c r="G56" s="4" t="s">
        <v>19</v>
      </c>
      <c r="H56" s="9">
        <v>0.93</v>
      </c>
      <c r="I56" s="9">
        <v>0.79</v>
      </c>
      <c r="J56" s="9">
        <v>0.72</v>
      </c>
      <c r="K56" s="2"/>
      <c r="L56" s="2"/>
      <c r="M56" s="2"/>
      <c r="N56" s="2"/>
      <c r="O56" s="2"/>
      <c r="P56" s="2"/>
      <c r="Q56" s="2"/>
      <c r="R56" s="2"/>
      <c r="S56" s="2"/>
      <c r="T56" s="2"/>
      <c r="U56" s="2"/>
      <c r="V56" s="2"/>
      <c r="W56" s="2"/>
      <c r="X56" s="2"/>
      <c r="Y56" s="2"/>
      <c r="Z56" s="2"/>
    </row>
    <row r="57" spans="1:26" ht="31.8" thickBot="1" x14ac:dyDescent="0.35">
      <c r="A57" s="10">
        <v>45139</v>
      </c>
      <c r="B57" s="11" t="s">
        <v>17</v>
      </c>
      <c r="C57" s="12">
        <v>18571</v>
      </c>
      <c r="D57" s="13">
        <v>25000</v>
      </c>
      <c r="E57" s="13">
        <v>714</v>
      </c>
      <c r="F57" s="13">
        <v>242</v>
      </c>
      <c r="G57" s="11" t="s">
        <v>19</v>
      </c>
      <c r="H57" s="14">
        <v>0.84</v>
      </c>
      <c r="I57" s="14">
        <v>0.79</v>
      </c>
      <c r="J57" s="14">
        <v>0.8</v>
      </c>
      <c r="K57" s="2"/>
      <c r="L57" s="2"/>
      <c r="M57" s="2"/>
      <c r="N57" s="2"/>
      <c r="O57" s="2"/>
      <c r="P57" s="2"/>
      <c r="Q57" s="2"/>
      <c r="R57" s="2"/>
      <c r="S57" s="2"/>
      <c r="T57" s="2"/>
      <c r="U57" s="2"/>
      <c r="V57" s="2"/>
      <c r="W57" s="2"/>
      <c r="X57" s="2"/>
      <c r="Y57" s="2"/>
      <c r="Z57" s="2"/>
    </row>
    <row r="58" spans="1:26" ht="31.8" thickBot="1" x14ac:dyDescent="0.35">
      <c r="A58" s="3">
        <v>45170</v>
      </c>
      <c r="B58" s="4" t="s">
        <v>10</v>
      </c>
      <c r="C58" s="6">
        <v>17857</v>
      </c>
      <c r="D58" s="6">
        <v>22500</v>
      </c>
      <c r="E58" s="7">
        <v>286</v>
      </c>
      <c r="F58" s="7">
        <v>285</v>
      </c>
      <c r="G58" s="4" t="s">
        <v>19</v>
      </c>
      <c r="H58" s="9">
        <v>0.85</v>
      </c>
      <c r="I58" s="9">
        <v>0.91</v>
      </c>
      <c r="J58" s="9">
        <v>0.84</v>
      </c>
      <c r="K58" s="2"/>
      <c r="L58" s="2"/>
      <c r="M58" s="2"/>
      <c r="N58" s="2"/>
      <c r="O58" s="2"/>
      <c r="P58" s="2"/>
      <c r="Q58" s="2"/>
      <c r="R58" s="2"/>
      <c r="S58" s="2"/>
      <c r="T58" s="2"/>
      <c r="U58" s="2"/>
      <c r="V58" s="2"/>
      <c r="W58" s="2"/>
      <c r="X58" s="2"/>
      <c r="Y58" s="2"/>
      <c r="Z58" s="2"/>
    </row>
    <row r="59" spans="1:26" ht="31.8" thickBot="1" x14ac:dyDescent="0.35">
      <c r="A59" s="10">
        <v>45170</v>
      </c>
      <c r="B59" s="11" t="s">
        <v>12</v>
      </c>
      <c r="C59" s="12">
        <v>17857</v>
      </c>
      <c r="D59" s="12">
        <v>21500</v>
      </c>
      <c r="E59" s="13">
        <v>286</v>
      </c>
      <c r="F59" s="13">
        <v>275</v>
      </c>
      <c r="G59" s="11" t="s">
        <v>19</v>
      </c>
      <c r="H59" s="14">
        <v>0.86</v>
      </c>
      <c r="I59" s="14">
        <v>0.75</v>
      </c>
      <c r="J59" s="14">
        <v>0.96</v>
      </c>
      <c r="K59" s="2"/>
      <c r="L59" s="2"/>
      <c r="M59" s="2"/>
      <c r="N59" s="2"/>
      <c r="O59" s="2"/>
      <c r="P59" s="2"/>
      <c r="Q59" s="2"/>
      <c r="R59" s="2"/>
      <c r="S59" s="2"/>
      <c r="T59" s="2"/>
      <c r="U59" s="2"/>
      <c r="V59" s="2"/>
      <c r="W59" s="2"/>
      <c r="X59" s="2"/>
      <c r="Y59" s="2"/>
      <c r="Z59" s="2"/>
    </row>
    <row r="60" spans="1:26" ht="31.8" thickBot="1" x14ac:dyDescent="0.35">
      <c r="A60" s="3">
        <v>45170</v>
      </c>
      <c r="B60" s="4" t="s">
        <v>13</v>
      </c>
      <c r="C60" s="6">
        <v>17857</v>
      </c>
      <c r="D60" s="7">
        <v>24000</v>
      </c>
      <c r="E60" s="7">
        <v>286</v>
      </c>
      <c r="F60" s="7">
        <v>285</v>
      </c>
      <c r="G60" s="4" t="s">
        <v>19</v>
      </c>
      <c r="H60" s="9">
        <v>0.96</v>
      </c>
      <c r="I60" s="9">
        <v>0.77</v>
      </c>
      <c r="J60" s="9">
        <v>0.92</v>
      </c>
      <c r="K60" s="2"/>
      <c r="L60" s="2"/>
      <c r="M60" s="2"/>
      <c r="N60" s="2"/>
      <c r="O60" s="2"/>
      <c r="P60" s="2"/>
      <c r="Q60" s="2"/>
      <c r="R60" s="2"/>
      <c r="S60" s="2"/>
      <c r="T60" s="2"/>
      <c r="U60" s="2"/>
      <c r="V60" s="2"/>
      <c r="W60" s="2"/>
      <c r="X60" s="2"/>
      <c r="Y60" s="2"/>
      <c r="Z60" s="2"/>
    </row>
    <row r="61" spans="1:26" ht="31.8" thickBot="1" x14ac:dyDescent="0.35">
      <c r="A61" s="10">
        <v>45170</v>
      </c>
      <c r="B61" s="11" t="s">
        <v>14</v>
      </c>
      <c r="C61" s="12">
        <v>17857</v>
      </c>
      <c r="D61" s="13">
        <v>24500</v>
      </c>
      <c r="E61" s="13">
        <v>286</v>
      </c>
      <c r="F61" s="13">
        <v>290</v>
      </c>
      <c r="G61" s="11" t="s">
        <v>19</v>
      </c>
      <c r="H61" s="14">
        <v>0.99</v>
      </c>
      <c r="I61" s="14">
        <v>0.97</v>
      </c>
      <c r="J61" s="14">
        <v>0.73</v>
      </c>
      <c r="K61" s="2"/>
      <c r="L61" s="2"/>
      <c r="M61" s="2"/>
      <c r="N61" s="2"/>
      <c r="O61" s="2"/>
      <c r="P61" s="2"/>
      <c r="Q61" s="2"/>
      <c r="R61" s="2"/>
      <c r="S61" s="2"/>
      <c r="T61" s="2"/>
      <c r="U61" s="2"/>
      <c r="V61" s="2"/>
      <c r="W61" s="2"/>
      <c r="X61" s="2"/>
      <c r="Y61" s="2"/>
      <c r="Z61" s="2"/>
    </row>
    <row r="62" spans="1:26" ht="31.8" thickBot="1" x14ac:dyDescent="0.35">
      <c r="A62" s="3">
        <v>45170</v>
      </c>
      <c r="B62" s="4" t="s">
        <v>15</v>
      </c>
      <c r="C62" s="6">
        <v>17857</v>
      </c>
      <c r="D62" s="7">
        <v>24500</v>
      </c>
      <c r="E62" s="7">
        <v>286</v>
      </c>
      <c r="F62" s="7">
        <v>310</v>
      </c>
      <c r="G62" s="4" t="s">
        <v>19</v>
      </c>
      <c r="H62" s="9">
        <v>0.77</v>
      </c>
      <c r="I62" s="9">
        <v>0.72</v>
      </c>
      <c r="J62" s="9">
        <v>0.85</v>
      </c>
      <c r="K62" s="2"/>
      <c r="L62" s="2"/>
      <c r="M62" s="2"/>
      <c r="N62" s="2"/>
      <c r="O62" s="2"/>
      <c r="P62" s="2"/>
      <c r="Q62" s="2"/>
      <c r="R62" s="2"/>
      <c r="S62" s="2"/>
      <c r="T62" s="2"/>
      <c r="U62" s="2"/>
      <c r="V62" s="2"/>
      <c r="W62" s="2"/>
      <c r="X62" s="2"/>
      <c r="Y62" s="2"/>
      <c r="Z62" s="2"/>
    </row>
    <row r="63" spans="1:26" ht="31.8" thickBot="1" x14ac:dyDescent="0.35">
      <c r="A63" s="10">
        <v>45170</v>
      </c>
      <c r="B63" s="11" t="s">
        <v>16</v>
      </c>
      <c r="C63" s="12">
        <v>17857</v>
      </c>
      <c r="D63" s="13">
        <v>24500</v>
      </c>
      <c r="E63" s="13">
        <v>286</v>
      </c>
      <c r="F63" s="13">
        <v>270</v>
      </c>
      <c r="G63" s="11" t="s">
        <v>19</v>
      </c>
      <c r="H63" s="14">
        <v>0.77</v>
      </c>
      <c r="I63" s="14">
        <v>0.96</v>
      </c>
      <c r="J63" s="14">
        <v>0.78</v>
      </c>
      <c r="K63" s="2"/>
      <c r="L63" s="2"/>
      <c r="M63" s="2"/>
      <c r="N63" s="2"/>
      <c r="O63" s="2"/>
      <c r="P63" s="2"/>
      <c r="Q63" s="2"/>
      <c r="R63" s="2"/>
      <c r="S63" s="2"/>
      <c r="T63" s="2"/>
      <c r="U63" s="2"/>
      <c r="V63" s="2"/>
      <c r="W63" s="2"/>
      <c r="X63" s="2"/>
      <c r="Y63" s="2"/>
      <c r="Z63" s="2"/>
    </row>
    <row r="64" spans="1:26" ht="31.8" thickBot="1" x14ac:dyDescent="0.35">
      <c r="A64" s="3">
        <v>45170</v>
      </c>
      <c r="B64" s="4" t="s">
        <v>17</v>
      </c>
      <c r="C64" s="6">
        <v>17857</v>
      </c>
      <c r="D64" s="7">
        <v>24500</v>
      </c>
      <c r="E64" s="7">
        <v>286</v>
      </c>
      <c r="F64" s="7">
        <v>285</v>
      </c>
      <c r="G64" s="4" t="s">
        <v>19</v>
      </c>
      <c r="H64" s="9">
        <v>0.78</v>
      </c>
      <c r="I64" s="9">
        <v>0.8</v>
      </c>
      <c r="J64" s="9">
        <v>0.85</v>
      </c>
      <c r="K64" s="2"/>
      <c r="L64" s="2"/>
      <c r="M64" s="2"/>
      <c r="N64" s="2"/>
      <c r="O64" s="2"/>
      <c r="P64" s="2"/>
      <c r="Q64" s="2"/>
      <c r="R64" s="2"/>
      <c r="S64" s="2"/>
      <c r="T64" s="2"/>
      <c r="U64" s="2"/>
      <c r="V64" s="2"/>
      <c r="W64" s="2"/>
      <c r="X64" s="2"/>
      <c r="Y64" s="2"/>
      <c r="Z64" s="2"/>
    </row>
    <row r="65" spans="1:26" ht="16.2" thickBo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2" thickBo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2" thickBo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2" thickBo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2" thickBo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2" thickBo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2" thickBo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2" thickBo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2" thickBo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2" thickBo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2" thickBo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2" thickBo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2" thickBo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2" thickBo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2" thickBo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2" thickBo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2" thickBo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2" thickBo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2" thickBo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2" thickBo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2" thickBo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2" thickBo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2" thickBo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2" thickBo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2" thickBo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2" thickBo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2" thickBo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2" thickBo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2" thickBo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2" thickBo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2" thickBo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2" thickBo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2" thickBo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2" thickBo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2" thickBo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2" thickBo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2" thickBo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2" thickBo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2" thickBo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2" thickBo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2" thickBo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2" thickBo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2" thickBo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2" thickBo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2" thickBo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2" thickBo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2" thickBo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2" thickBo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2" thickBo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2" thickBo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2" thickBo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2" thickBo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2" thickBo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2" thickBo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2" thickBo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2" thickBo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2" thickBo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2" thickBo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2" thickBo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2" thickBo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2" thickBo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2" thickBo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2" thickBo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2" thickBo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2" thickBo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2" thickBo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2" thickBo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2" thickBo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2" thickBo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2" thickBo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2" thickBo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2" thickBo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2" thickBo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2" thickBo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2" thickBo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2" thickBo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2" thickBo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2" thickBo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2" thickBo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2" thickBo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2" thickBo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2" thickBo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2" thickBo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2" thickBo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2" thickBo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2" thickBo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2" thickBo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2" thickBo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2" thickBo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2" thickBo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2" thickBo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2" thickBo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2" thickBo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2" thickBo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2" thickBo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2" thickBo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2" thickBo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2" thickBo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2" thickBo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2" thickBo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2" thickBo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2" thickBo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2" thickBo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2" thickBo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2" thickBo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2" thickBo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2" thickBo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2" thickBo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2" thickBo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2" thickBo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2" thickBo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2" thickBo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2" thickBo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2" thickBo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2" thickBo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2" thickBo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2" thickBo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2" thickBo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2" thickBo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2" thickBo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2" thickBo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2" thickBo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2" thickBo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2" thickBo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2" thickBo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2" thickBo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2" thickBo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2" thickBo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2" thickBo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2" thickBo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2" thickBo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2" thickBo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2" thickBo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2" thickBo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2" thickBo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2" thickBo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2" thickBo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2" thickBo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2" thickBo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2" thickBo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2" thickBo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2" thickBo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2" thickBo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2" thickBo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2" thickBo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2" thickBo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2" thickBo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2" thickBo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2" thickBo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2" thickBo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2" thickBo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2" thickBo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2" thickBo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2" thickBo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2" thickBo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2" thickBo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2" thickBo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2" thickBo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2" thickBo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2" thickBo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2" thickBo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2" thickBo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2" thickBo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2" thickBo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2" thickBo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2" thickBo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2" thickBo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2" thickBo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2" thickBo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2" thickBo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2" thickBo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2" thickBo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2" thickBo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2" thickBo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2" thickBo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2" thickBo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2" thickBo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2" thickBo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2" thickBo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2" thickBo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2" thickBo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2" thickBo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2" thickBo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2" thickBo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2" thickBo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2" thickBo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2" thickBo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2" thickBo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2" thickBo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2" thickBo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2" thickBo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2" thickBo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2" thickBo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2" thickBo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2" thickBo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2" thickBo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2" thickBo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2" thickBo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2" thickBo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2" thickBo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2" thickBo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2" thickBo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2" thickBo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2" thickBo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2" thickBo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2" thickBo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2" thickBo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2" thickBo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2" thickBo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2" thickBo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2" thickBo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2" thickBo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2" thickBo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2" thickBo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2" thickBo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2" thickBo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2" thickBo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2" thickBo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2" thickBo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2" thickBo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2" thickBo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2" thickBo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2" thickBo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2" thickBo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2" thickBo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2" thickBo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2" thickBo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2" thickBo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2" thickBo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2" thickBo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2" thickBo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2" thickBo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2" thickBo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2" thickBo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2" thickBo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2" thickBo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2" thickBo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2" thickBo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2" thickBo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2" thickBo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2" thickBo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2" thickBo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2" thickBo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2" thickBo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2" thickBo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2" thickBo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2" thickBo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2" thickBo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2" thickBo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2" thickBo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2" thickBo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2" thickBo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2" thickBo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2" thickBo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2" thickBo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2" thickBo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2" thickBo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2" thickBo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2" thickBo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2" thickBo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2" thickBo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2" thickBo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2" thickBo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2" thickBo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2" thickBo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2" thickBo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2" thickBo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2" thickBo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2" thickBo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2" thickBo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2" thickBo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2" thickBo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2" thickBo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2" thickBo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2" thickBo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2" thickBo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2" thickBo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2" thickBo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2" thickBo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2" thickBo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2" thickBo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2" thickBo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2" thickBo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2" thickBo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2" thickBo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2" thickBo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2" thickBo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2" thickBo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2" thickBo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2" thickBo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2" thickBo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2" thickBo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2" thickBo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2" thickBo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2" thickBo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2" thickBo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2" thickBo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2" thickBo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2" thickBo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2" thickBo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2" thickBo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2" thickBo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2" thickBo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2" thickBo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2" thickBo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2" thickBo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2" thickBo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2" thickBo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2" thickBo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2" thickBo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2" thickBo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2" thickBo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2" thickBo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2" thickBo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2" thickBo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2" thickBo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2" thickBo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2" thickBo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2" thickBo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2" thickBo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2" thickBo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2" thickBo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2" thickBo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2" thickBo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2" thickBo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2" thickBo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2" thickBo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2" thickBo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2" thickBo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2" thickBo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2" thickBo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2" thickBo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2" thickBo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2" thickBo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2" thickBo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2" thickBo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2" thickBo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2" thickBo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2" thickBo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2" thickBo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2" thickBo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2" thickBo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2" thickBo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2" thickBo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2" thickBo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2" thickBo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2" thickBo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2" thickBo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2" thickBo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2" thickBo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2" thickBo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2" thickBo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2" thickBo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2" thickBo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2" thickBo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2" thickBo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2" thickBo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2" thickBo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2" thickBo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2" thickBo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2" thickBo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2" thickBo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2" thickBo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2" thickBo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2" thickBo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2" thickBo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2" thickBo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2" thickBo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2" thickBo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2" thickBo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2" thickBo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2" thickBo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2" thickBo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2" thickBo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2" thickBo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2" thickBo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2" thickBo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2" thickBo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2" thickBo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2" thickBo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2" thickBo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2" thickBo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2" thickBo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2" thickBo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2" thickBo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2" thickBo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2" thickBo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2" thickBo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2" thickBo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2" thickBo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2" thickBo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2" thickBo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2" thickBo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2" thickBo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2" thickBo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2" thickBo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2" thickBo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2" thickBo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2" thickBo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2" thickBo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2" thickBo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2" thickBo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2" thickBo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2" thickBo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2" thickBo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2" thickBo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2" thickBo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2" thickBo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2" thickBo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2" thickBo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2" thickBo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2" thickBo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2" thickBo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2" thickBo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2" thickBo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2" thickBo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2" thickBo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2" thickBo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2" thickBo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2" thickBo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2" thickBo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2" thickBo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2" thickBo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2" thickBo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2" thickBo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2" thickBo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2" thickBo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2" thickBo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2" thickBo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2" thickBo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2" thickBo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2" thickBo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2" thickBo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2" thickBo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2" thickBo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2" thickBo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2" thickBo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2" thickBo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2" thickBo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2" thickBo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2" thickBo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2" thickBo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2" thickBo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2" thickBo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2" thickBo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2" thickBo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2" thickBo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2" thickBo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2" thickBo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2" thickBo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2" thickBo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2" thickBo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2" thickBo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2" thickBo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2" thickBo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2" thickBo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2" thickBo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2" thickBo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2" thickBo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2" thickBo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2" thickBo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2" thickBo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2" thickBo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2" thickBo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2" thickBo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2" thickBo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2" thickBo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2" thickBo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2" thickBo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2" thickBo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2" thickBo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2" thickBo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2" thickBo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2" thickBo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2" thickBo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2" thickBo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2" thickBo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2" thickBo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2" thickBo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2" thickBo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2" thickBo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2" thickBo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2" thickBo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2" thickBo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2" thickBo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2" thickBo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2" thickBo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2" thickBo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2" thickBo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2" thickBo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2" thickBo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2" thickBo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2" thickBo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2" thickBo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2" thickBo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2" thickBo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2" thickBo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2" thickBo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2" thickBo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2" thickBo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2" thickBo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2" thickBo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2" thickBo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2" thickBo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2" thickBo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2" thickBo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2" thickBo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2" thickBo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2" thickBo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2" thickBo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2" thickBo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2" thickBo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2" thickBo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2" thickBo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2" thickBo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2" thickBo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2" thickBo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2" thickBo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2" thickBo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2" thickBo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2" thickBo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2" thickBo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2" thickBo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2" thickBo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2" thickBo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2" thickBo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2" thickBo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2" thickBo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2" thickBo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2" thickBo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2" thickBo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2" thickBo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2" thickBo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2" thickBo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2" thickBo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2" thickBo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2" thickBo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2" thickBo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2" thickBo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2" thickBo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2" thickBo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2" thickBo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2" thickBo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2" thickBo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2" thickBo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2" thickBo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2" thickBo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2" thickBo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2" thickBo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2" thickBo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2" thickBo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2" thickBo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2" thickBo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2" thickBo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2" thickBo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2" thickBo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2" thickBo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2" thickBo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2" thickBo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2" thickBo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2" thickBo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2" thickBo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2" thickBo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2" thickBo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2" thickBo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2" thickBo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2" thickBo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2" thickBo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2" thickBo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2" thickBo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2" thickBo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2" thickBo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2" thickBo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2" thickBo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2" thickBo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2" thickBo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2" thickBo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2" thickBo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2" thickBo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2" thickBo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2" thickBo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2" thickBo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2" thickBo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2" thickBo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2" thickBo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2" thickBo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2" thickBo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2" thickBo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2" thickBo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2" thickBo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2" thickBo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2" thickBo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2" thickBo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2" thickBo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2" thickBo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2" thickBo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2" thickBo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2" thickBo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2" thickBo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2" thickBo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2" thickBo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2" thickBo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2" thickBo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2" thickBo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2" thickBo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2" thickBo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2" thickBo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2" thickBo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2" thickBo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2" thickBo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2" thickBo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2" thickBo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2" thickBo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2" thickBo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2" thickBo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2" thickBo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2" thickBo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2" thickBo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2" thickBo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2" thickBo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2" thickBo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2" thickBo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2" thickBo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2" thickBo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2" thickBo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2" thickBo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2" thickBo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2" thickBo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2" thickBo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2" thickBo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2" thickBo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2" thickBo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2" thickBo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2" thickBo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2" thickBo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2" thickBo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2" thickBo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2" thickBo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2" thickBo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2" thickBo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2" thickBo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2" thickBo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2" thickBo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2" thickBo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2" thickBo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2" thickBo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2" thickBo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2" thickBo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2" thickBo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2" thickBo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2" thickBo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2" thickBo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2" thickBo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2" thickBo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2" thickBo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2" thickBo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2" thickBo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2" thickBo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2" thickBo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2" thickBo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2" thickBo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2" thickBo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2" thickBo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2" thickBo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2" thickBo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2" thickBo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2" thickBo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2" thickBo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2" thickBo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2" thickBo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2" thickBo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2" thickBo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2" thickBo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2" thickBo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2" thickBo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2" thickBo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2" thickBo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2" thickBo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2" thickBo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2" thickBo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2" thickBo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2" thickBo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2" thickBo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2" thickBo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2" thickBo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2" thickBo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2" thickBo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2" thickBo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2" thickBo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2" thickBo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2" thickBo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2" thickBo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2" thickBo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2" thickBo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2" thickBo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2" thickBo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2" thickBo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2" thickBo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2" thickBo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2" thickBo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2" thickBo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2" thickBo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2" thickBo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2" thickBo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2" thickBo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2" thickBo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2" thickBo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2" thickBo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2" thickBo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2" thickBo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2" thickBo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2" thickBo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2" thickBo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2" thickBo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2" thickBo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2" thickBo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2" thickBo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2" thickBo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2" thickBo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2" thickBo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2" thickBo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2" thickBo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2" thickBo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2" thickBo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2" thickBo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2" thickBo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2" thickBo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2" thickBo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2" thickBo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2" thickBo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2" thickBo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2" thickBo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2" thickBo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2" thickBo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2" thickBo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2" thickBo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2" thickBo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2" thickBo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2" thickBo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2" thickBo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2" thickBo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2" thickBo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2" thickBo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2" thickBo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2" thickBo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2" thickBo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2" thickBo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2" thickBo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2" thickBo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2" thickBo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2" thickBo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2" thickBo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2" thickBo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2" thickBo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2" thickBo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2" thickBo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2" thickBo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2" thickBo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2" thickBo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2" thickBo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2" thickBo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2" thickBo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2" thickBo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2" thickBo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2" thickBo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2" thickBo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2" thickBo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2" thickBo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2" thickBo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2" thickBo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2" thickBo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2" thickBo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2" thickBo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2" thickBo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2" thickBo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2" thickBo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2" thickBo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2" thickBo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2" thickBo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2" thickBo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2" thickBo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2" thickBo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2" thickBo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2" thickBo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2" thickBo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2" thickBo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2" thickBo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2" thickBo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2" thickBo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2" thickBo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2" thickBo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2" thickBo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2" thickBo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2" thickBo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2" thickBo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2" thickBo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2" thickBo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2" thickBo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2" thickBo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2" thickBo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2" thickBo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2" thickBo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2" thickBo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2" thickBo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2" thickBo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2" thickBo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2" thickBo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2" thickBo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2" thickBo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2" thickBo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2" thickBo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2" thickBo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2" thickBo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2" thickBo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2" thickBo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2" thickBo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2" thickBo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2" thickBo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2" thickBo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2" thickBo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2" thickBo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2" thickBo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2" thickBo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2" thickBo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2" thickBo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2" thickBo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2" thickBo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2" thickBo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2" thickBo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2" thickBo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2" thickBo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2" thickBo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2" thickBo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2" thickBo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2" thickBo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2" thickBo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2" thickBo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2" thickBo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2" thickBo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2" thickBo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2" thickBo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2" thickBo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2" thickBo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2" thickBo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2" thickBo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2" thickBo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2" thickBo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2" thickBo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2" thickBo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2" thickBo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2" thickBo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2" thickBo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2" thickBo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2" thickBo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2" thickBo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2" thickBo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2" thickBo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2" thickBo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2" thickBo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2" thickBo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2" thickBo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2" thickBo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2" thickBo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2" thickBo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2" thickBo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2" thickBo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2" thickBo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2" thickBo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2" thickBo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2" thickBo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2" thickBo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2" thickBo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2" thickBo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2" thickBo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2" thickBo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2" thickBo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2" thickBo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2" thickBo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2" thickBo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2" thickBo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2" thickBo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2" thickBo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2" thickBo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2" thickBo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2" thickBo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2" thickBo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2" thickBo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2" thickBo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2" thickBo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2" thickBo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2" thickBo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2" thickBo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2" thickBo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2" thickBo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2" thickBo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2" thickBo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2" thickBo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2" thickBo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2" thickBo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2" thickBo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2" thickBo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2" thickBo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2" thickBo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2" thickBo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2" thickBo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2" thickBo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2" thickBo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2" thickBo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2" thickBo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2" thickBo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2" thickBo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2" thickBo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2" thickBo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2" thickBo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2" thickBo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2" thickBo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2" thickBo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2" thickBo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2" thickBo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2" thickBo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2" thickBo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2" thickBo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2" thickBo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2" thickBo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2" thickBo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2" thickBo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2" thickBo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2" thickBo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2" thickBo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2" thickBo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2" thickBo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2" thickBo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2" thickBo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2" thickBo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2" thickBo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2" thickBo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R37"/>
  <sheetViews>
    <sheetView workbookViewId="0">
      <selection activeCell="F4" sqref="F4"/>
    </sheetView>
  </sheetViews>
  <sheetFormatPr defaultRowHeight="14.4" x14ac:dyDescent="0.3"/>
  <cols>
    <col min="1" max="1" width="12.109375" bestFit="1" customWidth="1"/>
    <col min="2" max="2" width="11.6640625" bestFit="1" customWidth="1"/>
    <col min="3" max="3" width="16.5546875" bestFit="1" customWidth="1"/>
    <col min="4" max="5" width="16.44140625" bestFit="1" customWidth="1"/>
    <col min="6" max="6" width="12.5546875" bestFit="1" customWidth="1"/>
    <col min="7" max="7" width="29.88671875" bestFit="1" customWidth="1"/>
    <col min="8" max="8" width="30.44140625" bestFit="1" customWidth="1"/>
    <col min="9" max="9" width="34" bestFit="1" customWidth="1"/>
    <col min="10" max="10" width="17.6640625" bestFit="1" customWidth="1"/>
    <col min="11" max="13" width="16.44140625" bestFit="1" customWidth="1"/>
    <col min="14" max="14" width="12.5546875" bestFit="1" customWidth="1"/>
    <col min="15" max="15" width="16.5546875" bestFit="1" customWidth="1"/>
    <col min="16" max="16" width="16.44140625" bestFit="1" customWidth="1"/>
    <col min="17" max="17" width="12.5546875" bestFit="1" customWidth="1"/>
    <col min="18" max="18" width="12.109375" bestFit="1" customWidth="1"/>
    <col min="19" max="30" width="16.44140625" bestFit="1" customWidth="1"/>
    <col min="31" max="31" width="16.88671875" bestFit="1" customWidth="1"/>
    <col min="32" max="32" width="21.33203125" bestFit="1" customWidth="1"/>
    <col min="33" max="33" width="5" bestFit="1" customWidth="1"/>
    <col min="34" max="34" width="11.21875" bestFit="1" customWidth="1"/>
    <col min="35" max="35" width="8.5546875" bestFit="1" customWidth="1"/>
    <col min="36" max="41" width="6" bestFit="1" customWidth="1"/>
    <col min="42" max="42" width="11.21875" bestFit="1" customWidth="1"/>
    <col min="43" max="43" width="8.5546875" bestFit="1" customWidth="1"/>
    <col min="44" max="49" width="6" bestFit="1" customWidth="1"/>
    <col min="50" max="50" width="11.21875" bestFit="1" customWidth="1"/>
    <col min="51" max="51" width="8.5546875" bestFit="1" customWidth="1"/>
    <col min="52" max="52" width="11.21875" bestFit="1" customWidth="1"/>
    <col min="53" max="53" width="8.5546875" bestFit="1" customWidth="1"/>
    <col min="54" max="56" width="6" bestFit="1" customWidth="1"/>
    <col min="57" max="57" width="11.21875" bestFit="1" customWidth="1"/>
    <col min="58" max="58" width="8.5546875" bestFit="1" customWidth="1"/>
    <col min="59" max="59" width="6" bestFit="1" customWidth="1"/>
    <col min="60" max="60" width="11.21875" bestFit="1" customWidth="1"/>
    <col min="61" max="61" width="8.5546875" bestFit="1" customWidth="1"/>
    <col min="62" max="62" width="6" bestFit="1" customWidth="1"/>
    <col min="63" max="63" width="11.21875" bestFit="1" customWidth="1"/>
    <col min="64" max="64" width="10.77734375" bestFit="1" customWidth="1"/>
    <col min="65" max="65" width="8" bestFit="1" customWidth="1"/>
    <col min="66" max="66" width="10.6640625" bestFit="1" customWidth="1"/>
    <col min="67" max="67" width="8" bestFit="1" customWidth="1"/>
    <col min="68" max="68" width="10.6640625" bestFit="1" customWidth="1"/>
    <col min="69" max="69" width="8" bestFit="1" customWidth="1"/>
    <col min="70" max="70" width="10.6640625" bestFit="1" customWidth="1"/>
    <col min="71" max="71" width="8" bestFit="1" customWidth="1"/>
    <col min="72" max="72" width="10.6640625" bestFit="1" customWidth="1"/>
    <col min="73" max="73" width="11.21875" bestFit="1" customWidth="1"/>
    <col min="74" max="74" width="8.5546875" bestFit="1" customWidth="1"/>
    <col min="75" max="75" width="10.6640625" bestFit="1" customWidth="1"/>
    <col min="76" max="76" width="8" bestFit="1" customWidth="1"/>
    <col min="77" max="77" width="10.6640625" bestFit="1" customWidth="1"/>
    <col min="78" max="78" width="8" bestFit="1" customWidth="1"/>
    <col min="79" max="79" width="10.6640625" bestFit="1" customWidth="1"/>
    <col min="80" max="80" width="8" bestFit="1" customWidth="1"/>
    <col min="81" max="81" width="10.6640625" bestFit="1" customWidth="1"/>
    <col min="82" max="82" width="8" bestFit="1" customWidth="1"/>
    <col min="83" max="83" width="10.6640625" bestFit="1" customWidth="1"/>
    <col min="84" max="84" width="8" bestFit="1" customWidth="1"/>
    <col min="85" max="85" width="10.6640625" bestFit="1" customWidth="1"/>
    <col min="86" max="86" width="8" bestFit="1" customWidth="1"/>
    <col min="87" max="87" width="10.6640625" bestFit="1" customWidth="1"/>
    <col min="88" max="88" width="11.21875" bestFit="1" customWidth="1"/>
    <col min="89" max="89" width="8.5546875" bestFit="1" customWidth="1"/>
    <col min="90" max="90" width="10.6640625" bestFit="1" customWidth="1"/>
    <col min="91" max="91" width="11.21875" bestFit="1" customWidth="1"/>
    <col min="92" max="92" width="8.5546875" bestFit="1" customWidth="1"/>
    <col min="93" max="93" width="10.6640625" bestFit="1" customWidth="1"/>
    <col min="94" max="94" width="8" bestFit="1" customWidth="1"/>
    <col min="95" max="95" width="10.6640625" bestFit="1" customWidth="1"/>
    <col min="96" max="96" width="8" bestFit="1" customWidth="1"/>
    <col min="97" max="97" width="10.6640625" bestFit="1" customWidth="1"/>
    <col min="98" max="101" width="8" bestFit="1" customWidth="1"/>
    <col min="102" max="102" width="10.6640625" bestFit="1" customWidth="1"/>
    <col min="103" max="103" width="11.21875" bestFit="1" customWidth="1"/>
    <col min="104" max="104" width="8.5546875" bestFit="1" customWidth="1"/>
    <col min="105" max="105" width="10.6640625" bestFit="1" customWidth="1"/>
    <col min="106" max="110" width="8" bestFit="1" customWidth="1"/>
    <col min="111" max="111" width="10.6640625" bestFit="1" customWidth="1"/>
    <col min="112" max="112" width="11.21875" bestFit="1" customWidth="1"/>
    <col min="113" max="113" width="8.5546875" bestFit="1" customWidth="1"/>
    <col min="114" max="114" width="10.6640625" bestFit="1" customWidth="1"/>
    <col min="115" max="116" width="8" bestFit="1" customWidth="1"/>
    <col min="117" max="117" width="10.6640625" bestFit="1" customWidth="1"/>
    <col min="118" max="118" width="11.21875" bestFit="1" customWidth="1"/>
    <col min="119" max="119" width="10.77734375" bestFit="1" customWidth="1"/>
  </cols>
  <sheetData>
    <row r="2" spans="1:15" x14ac:dyDescent="0.3">
      <c r="E2" s="16"/>
      <c r="F2" s="16" t="s">
        <v>26</v>
      </c>
    </row>
    <row r="3" spans="1:15" x14ac:dyDescent="0.3">
      <c r="A3" t="s">
        <v>21</v>
      </c>
      <c r="B3" t="s">
        <v>20</v>
      </c>
      <c r="C3" t="s">
        <v>22</v>
      </c>
      <c r="E3" s="16" t="s">
        <v>24</v>
      </c>
      <c r="F3" s="31">
        <f>GETPIVOTDATA("Sum of Sales",$A$3)</f>
        <v>754938</v>
      </c>
    </row>
    <row r="4" spans="1:15" x14ac:dyDescent="0.3">
      <c r="A4" s="32">
        <v>891111</v>
      </c>
      <c r="B4" s="5">
        <v>754938</v>
      </c>
      <c r="C4" s="32">
        <v>9360</v>
      </c>
      <c r="E4" s="16" t="s">
        <v>3</v>
      </c>
      <c r="F4" s="31">
        <f>GETPIVOTDATA("Sum of Profit",$A$3)</f>
        <v>891111</v>
      </c>
    </row>
    <row r="5" spans="1:15" x14ac:dyDescent="0.3">
      <c r="E5" s="16" t="s">
        <v>25</v>
      </c>
      <c r="F5" s="17">
        <f>GETPIVOTDATA("Sum of Customers",$A$3)</f>
        <v>9360</v>
      </c>
    </row>
    <row r="9" spans="1:15" x14ac:dyDescent="0.3">
      <c r="G9" t="s">
        <v>27</v>
      </c>
      <c r="H9" t="s">
        <v>28</v>
      </c>
      <c r="I9" t="s">
        <v>29</v>
      </c>
    </row>
    <row r="10" spans="1:15" x14ac:dyDescent="0.3">
      <c r="G10" s="8">
        <v>0.85555555555555574</v>
      </c>
      <c r="H10" s="8">
        <v>0.85492063492063519</v>
      </c>
      <c r="I10" s="8">
        <v>0.8447619047619046</v>
      </c>
    </row>
    <row r="12" spans="1:15" x14ac:dyDescent="0.3">
      <c r="G12" s="16" t="s">
        <v>30</v>
      </c>
      <c r="H12" s="18">
        <f>GETPIVOTDATA("Average of Sales Completion Rate",$G$9)</f>
        <v>0.85555555555555574</v>
      </c>
    </row>
    <row r="13" spans="1:15" x14ac:dyDescent="0.3">
      <c r="G13" s="16" t="s">
        <v>31</v>
      </c>
      <c r="H13" s="19">
        <f>1-H12</f>
        <v>0.14444444444444426</v>
      </c>
    </row>
    <row r="15" spans="1:15" x14ac:dyDescent="0.3">
      <c r="G15" s="16" t="s">
        <v>32</v>
      </c>
      <c r="H15" s="18">
        <f>GETPIVOTDATA("Average of Profit Completion Rate",$G$9)</f>
        <v>0.85492063492063519</v>
      </c>
      <c r="N15" s="15" t="s">
        <v>36</v>
      </c>
      <c r="O15" t="s">
        <v>22</v>
      </c>
    </row>
    <row r="16" spans="1:15" x14ac:dyDescent="0.3">
      <c r="G16" s="16" t="s">
        <v>33</v>
      </c>
      <c r="H16" s="18">
        <f>1-H15</f>
        <v>0.14507936507936481</v>
      </c>
      <c r="N16" s="20" t="s">
        <v>37</v>
      </c>
      <c r="O16" s="32">
        <v>300</v>
      </c>
    </row>
    <row r="17" spans="7:18" x14ac:dyDescent="0.3">
      <c r="N17" s="20" t="s">
        <v>38</v>
      </c>
      <c r="O17" s="32">
        <v>310</v>
      </c>
      <c r="Q17" s="15" t="s">
        <v>36</v>
      </c>
      <c r="R17" t="s">
        <v>21</v>
      </c>
    </row>
    <row r="18" spans="7:18" x14ac:dyDescent="0.3">
      <c r="G18" s="16" t="s">
        <v>34</v>
      </c>
      <c r="H18" s="18">
        <f>GETPIVOTDATA("Average of Customer Completion Rate",$G$9)</f>
        <v>0.8447619047619046</v>
      </c>
      <c r="N18" s="20" t="s">
        <v>39</v>
      </c>
      <c r="O18" s="32">
        <v>300</v>
      </c>
      <c r="Q18" s="20" t="s">
        <v>10</v>
      </c>
      <c r="R18" s="32">
        <v>126081</v>
      </c>
    </row>
    <row r="19" spans="7:18" x14ac:dyDescent="0.3">
      <c r="G19" s="16" t="s">
        <v>35</v>
      </c>
      <c r="H19" s="18">
        <f>1-H18</f>
        <v>0.1552380952380954</v>
      </c>
      <c r="N19" s="20" t="s">
        <v>40</v>
      </c>
      <c r="O19" s="32">
        <v>700</v>
      </c>
      <c r="Q19" s="20" t="s">
        <v>12</v>
      </c>
      <c r="R19" s="32">
        <v>129875</v>
      </c>
    </row>
    <row r="20" spans="7:18" x14ac:dyDescent="0.3">
      <c r="H20" s="22"/>
      <c r="I20" s="23"/>
      <c r="J20" s="24"/>
      <c r="N20" s="20" t="s">
        <v>41</v>
      </c>
      <c r="O20" s="32">
        <v>650</v>
      </c>
      <c r="Q20" s="20" t="s">
        <v>13</v>
      </c>
      <c r="R20" s="32">
        <v>126793</v>
      </c>
    </row>
    <row r="21" spans="7:18" x14ac:dyDescent="0.3">
      <c r="H21" s="25"/>
      <c r="I21" s="26"/>
      <c r="J21" s="27"/>
      <c r="N21" s="20" t="s">
        <v>42</v>
      </c>
      <c r="O21" s="32">
        <v>1600</v>
      </c>
      <c r="Q21" s="20" t="s">
        <v>14</v>
      </c>
      <c r="R21" s="32">
        <v>128833</v>
      </c>
    </row>
    <row r="22" spans="7:18" x14ac:dyDescent="0.3">
      <c r="H22" s="25"/>
      <c r="I22" s="26"/>
      <c r="J22" s="27"/>
      <c r="N22" s="20" t="s">
        <v>43</v>
      </c>
      <c r="O22" s="32">
        <v>1800</v>
      </c>
      <c r="Q22" s="20" t="s">
        <v>15</v>
      </c>
      <c r="R22" s="32">
        <v>125980</v>
      </c>
    </row>
    <row r="23" spans="7:18" x14ac:dyDescent="0.3">
      <c r="H23" s="25"/>
      <c r="I23" s="26"/>
      <c r="J23" s="27"/>
      <c r="N23" s="20" t="s">
        <v>44</v>
      </c>
      <c r="O23" s="32">
        <v>1700</v>
      </c>
      <c r="Q23" s="20" t="s">
        <v>16</v>
      </c>
      <c r="R23" s="32">
        <v>126209</v>
      </c>
    </row>
    <row r="24" spans="7:18" x14ac:dyDescent="0.3">
      <c r="H24" s="25"/>
      <c r="I24" s="26"/>
      <c r="J24" s="27"/>
      <c r="N24" s="20" t="s">
        <v>46</v>
      </c>
      <c r="O24" s="32">
        <v>2000</v>
      </c>
      <c r="Q24" s="20" t="s">
        <v>17</v>
      </c>
      <c r="R24" s="32">
        <v>127340</v>
      </c>
    </row>
    <row r="25" spans="7:18" x14ac:dyDescent="0.3">
      <c r="H25" s="25"/>
      <c r="I25" s="26"/>
      <c r="J25" s="27"/>
      <c r="N25" s="20" t="s">
        <v>23</v>
      </c>
      <c r="O25" s="21">
        <v>9360</v>
      </c>
      <c r="Q25" s="20" t="s">
        <v>23</v>
      </c>
      <c r="R25" s="21">
        <v>891111</v>
      </c>
    </row>
    <row r="26" spans="7:18" x14ac:dyDescent="0.3">
      <c r="H26" s="25"/>
      <c r="I26" s="26"/>
      <c r="J26" s="27"/>
    </row>
    <row r="27" spans="7:18" x14ac:dyDescent="0.3">
      <c r="H27" s="25"/>
      <c r="I27" s="26"/>
      <c r="J27" s="27"/>
    </row>
    <row r="28" spans="7:18" x14ac:dyDescent="0.3">
      <c r="H28" s="25"/>
      <c r="I28" s="26"/>
      <c r="J28" s="27"/>
    </row>
    <row r="29" spans="7:18" x14ac:dyDescent="0.3">
      <c r="H29" s="25"/>
      <c r="I29" s="26"/>
      <c r="J29" s="27"/>
    </row>
    <row r="30" spans="7:18" x14ac:dyDescent="0.3">
      <c r="H30" s="25"/>
      <c r="I30" s="26"/>
      <c r="J30" s="27"/>
    </row>
    <row r="31" spans="7:18" x14ac:dyDescent="0.3">
      <c r="H31" s="25"/>
      <c r="I31" s="26"/>
      <c r="J31" s="27"/>
    </row>
    <row r="32" spans="7:18" x14ac:dyDescent="0.3">
      <c r="H32" s="25"/>
      <c r="I32" s="26"/>
      <c r="J32" s="27"/>
    </row>
    <row r="33" spans="8:10" x14ac:dyDescent="0.3">
      <c r="H33" s="25"/>
      <c r="I33" s="26"/>
      <c r="J33" s="27"/>
    </row>
    <row r="34" spans="8:10" x14ac:dyDescent="0.3">
      <c r="H34" s="25"/>
      <c r="I34" s="26"/>
      <c r="J34" s="27"/>
    </row>
    <row r="35" spans="8:10" x14ac:dyDescent="0.3">
      <c r="H35" s="25"/>
      <c r="I35" s="26"/>
      <c r="J35" s="27"/>
    </row>
    <row r="36" spans="8:10" x14ac:dyDescent="0.3">
      <c r="H36" s="25"/>
      <c r="I36" s="26"/>
      <c r="J36" s="27"/>
    </row>
    <row r="37" spans="8:10" x14ac:dyDescent="0.3">
      <c r="H37" s="28"/>
      <c r="I37" s="29"/>
      <c r="J37" s="30"/>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topLeftCell="E4" zoomScale="97" zoomScaleNormal="100" workbookViewId="0">
      <selection activeCell="X15" sqref="X15"/>
    </sheetView>
  </sheetViews>
  <sheetFormatPr defaultRowHeight="14.4" x14ac:dyDescent="0.3"/>
  <sheetData/>
  <pageMargins left="0.7" right="0.7" top="0.75" bottom="0.75" header="0.3" footer="0.3"/>
  <pageSetup paperSize="7" scale="5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vt:lpstr>
      <vt:lpstr>Sales Data</vt:lpstr>
      <vt:lpstr>Pivot And Analysis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Srivastava</dc:creator>
  <cp:lastModifiedBy>Akash Srivastava</cp:lastModifiedBy>
  <cp:lastPrinted>2025-01-25T15:22:51Z</cp:lastPrinted>
  <dcterms:created xsi:type="dcterms:W3CDTF">2025-01-25T09:51:35Z</dcterms:created>
  <dcterms:modified xsi:type="dcterms:W3CDTF">2025-01-25T16:24:58Z</dcterms:modified>
</cp:coreProperties>
</file>