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kkip\Desktop\"/>
    </mc:Choice>
  </mc:AlternateContent>
  <xr:revisionPtr revIDLastSave="0" documentId="13_ncr:1_{97FF26E3-2914-4225-8177-45441D40B656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Data" sheetId="2" r:id="rId1"/>
    <sheet name="Sheet1" sheetId="3" r:id="rId2"/>
    <sheet name="Sheet3" sheetId="4" r:id="rId3"/>
    <sheet name="Sheet4" sheetId="5" r:id="rId4"/>
    <sheet name="Sheet5" sheetId="6" r:id="rId5"/>
    <sheet name="Sheet6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6" i="7" l="1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05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06" i="7"/>
  <c r="F107" i="7"/>
  <c r="F108" i="7"/>
  <c r="F109" i="7"/>
  <c r="F105" i="7"/>
  <c r="D3" i="7" l="1"/>
  <c r="D2" i="7"/>
  <c r="C51" i="7" s="1"/>
  <c r="F4" i="6"/>
  <c r="F3" i="6"/>
  <c r="D29" i="5"/>
  <c r="C28" i="5"/>
  <c r="B27" i="5"/>
  <c r="C7" i="7" l="1"/>
  <c r="C12" i="7"/>
  <c r="C16" i="7"/>
  <c r="C20" i="7"/>
  <c r="C24" i="7"/>
  <c r="C28" i="7"/>
  <c r="C32" i="7"/>
  <c r="C36" i="7"/>
  <c r="C40" i="7"/>
  <c r="C44" i="7"/>
  <c r="C48" i="7"/>
  <c r="C9" i="7"/>
  <c r="C13" i="7"/>
  <c r="C17" i="7"/>
  <c r="C21" i="7"/>
  <c r="C25" i="7"/>
  <c r="C29" i="7"/>
  <c r="C33" i="7"/>
  <c r="C37" i="7"/>
  <c r="C41" i="7"/>
  <c r="C45" i="7"/>
  <c r="C49" i="7"/>
  <c r="C6" i="7"/>
  <c r="C10" i="7"/>
  <c r="C14" i="7"/>
  <c r="C18" i="7"/>
  <c r="C22" i="7"/>
  <c r="C26" i="7"/>
  <c r="C30" i="7"/>
  <c r="C34" i="7"/>
  <c r="C38" i="7"/>
  <c r="C42" i="7"/>
  <c r="C46" i="7"/>
  <c r="C50" i="7"/>
  <c r="C8" i="7"/>
  <c r="C11" i="7"/>
  <c r="C15" i="7"/>
  <c r="C19" i="7"/>
  <c r="C23" i="7"/>
  <c r="C27" i="7"/>
  <c r="C31" i="7"/>
  <c r="C35" i="7"/>
  <c r="C39" i="7"/>
  <c r="C43" i="7"/>
  <c r="C47" i="7"/>
  <c r="B16" i="3" l="1"/>
  <c r="B27" i="3"/>
  <c r="B22" i="3"/>
  <c r="B14" i="3"/>
  <c r="B8" i="3"/>
  <c r="B6" i="3"/>
  <c r="B4" i="3"/>
</calcChain>
</file>

<file path=xl/sharedStrings.xml><?xml version="1.0" encoding="utf-8"?>
<sst xmlns="http://schemas.openxmlformats.org/spreadsheetml/2006/main" count="405" uniqueCount="167">
  <si>
    <t>Product ID</t>
  </si>
  <si>
    <t>Product Name</t>
  </si>
  <si>
    <t>P101</t>
  </si>
  <si>
    <t>Laptop</t>
  </si>
  <si>
    <t>P102</t>
  </si>
  <si>
    <t>Monitor</t>
  </si>
  <si>
    <t>P103</t>
  </si>
  <si>
    <t>Keyboard</t>
  </si>
  <si>
    <t>P104</t>
  </si>
  <si>
    <t>Headphones</t>
  </si>
  <si>
    <t>P105</t>
  </si>
  <si>
    <t>Smartphone</t>
  </si>
  <si>
    <t>P106</t>
  </si>
  <si>
    <t>Tablet</t>
  </si>
  <si>
    <t>P107</t>
  </si>
  <si>
    <t>Router</t>
  </si>
  <si>
    <t>P108</t>
  </si>
  <si>
    <t>External Hard Drive</t>
  </si>
  <si>
    <t>P109</t>
  </si>
  <si>
    <t>Wireless Earbuds</t>
  </si>
  <si>
    <t>P110</t>
  </si>
  <si>
    <t>Webcam</t>
  </si>
  <si>
    <t>P111</t>
  </si>
  <si>
    <t>Desk Chair</t>
  </si>
  <si>
    <t>P112</t>
  </si>
  <si>
    <t>Desk Lamp</t>
  </si>
  <si>
    <t>P113</t>
  </si>
  <si>
    <t>USB Flash Drive</t>
  </si>
  <si>
    <t>P114</t>
  </si>
  <si>
    <t>Ethernet Cable</t>
  </si>
  <si>
    <t>P115</t>
  </si>
  <si>
    <t>Power Strip</t>
  </si>
  <si>
    <t>P116</t>
  </si>
  <si>
    <t>Wireless Mouse</t>
  </si>
  <si>
    <t>P117</t>
  </si>
  <si>
    <t>Gaming Keyboard</t>
  </si>
  <si>
    <t>P118</t>
  </si>
  <si>
    <t>Gaming Mouse</t>
  </si>
  <si>
    <t>P119</t>
  </si>
  <si>
    <t>Gaming Headset</t>
  </si>
  <si>
    <t>P120</t>
  </si>
  <si>
    <t>Gaming Chair</t>
  </si>
  <si>
    <t>P121</t>
  </si>
  <si>
    <t>Gaming Monitor</t>
  </si>
  <si>
    <t>P122</t>
  </si>
  <si>
    <t>Graphics Card</t>
  </si>
  <si>
    <t>P123</t>
  </si>
  <si>
    <t>CPU</t>
  </si>
  <si>
    <t>P124</t>
  </si>
  <si>
    <t>Motherboard</t>
  </si>
  <si>
    <t>P125</t>
  </si>
  <si>
    <t>RAM</t>
  </si>
  <si>
    <t>P126</t>
  </si>
  <si>
    <t>SSD</t>
  </si>
  <si>
    <t>P127</t>
  </si>
  <si>
    <t>HDD</t>
  </si>
  <si>
    <t>P128</t>
  </si>
  <si>
    <t>Power Supply</t>
  </si>
  <si>
    <t>P129</t>
  </si>
  <si>
    <t>PC Case</t>
  </si>
  <si>
    <t>P130</t>
  </si>
  <si>
    <t>CPU Cooler</t>
  </si>
  <si>
    <t>P131</t>
  </si>
  <si>
    <t>Monitor Stand</t>
  </si>
  <si>
    <t>P132</t>
  </si>
  <si>
    <t>Mouse Pad</t>
  </si>
  <si>
    <t>P133</t>
  </si>
  <si>
    <t>Thermal Paste</t>
  </si>
  <si>
    <t>P134</t>
  </si>
  <si>
    <t>Cable Management Kit</t>
  </si>
  <si>
    <t>P135</t>
  </si>
  <si>
    <t>WiFi Adapter</t>
  </si>
  <si>
    <t>P136</t>
  </si>
  <si>
    <t>External DVD Drive</t>
  </si>
  <si>
    <t>P137</t>
  </si>
  <si>
    <t>Printer Cable</t>
  </si>
  <si>
    <t>P138</t>
  </si>
  <si>
    <t>Keyboard Cleaner</t>
  </si>
  <si>
    <t>P139</t>
  </si>
  <si>
    <t>Laptop Cooling Pad</t>
  </si>
  <si>
    <t>P140</t>
  </si>
  <si>
    <t>USB Hub</t>
  </si>
  <si>
    <t>P141</t>
  </si>
  <si>
    <t>Anti-Glare Screen Protector</t>
  </si>
  <si>
    <t>P142</t>
  </si>
  <si>
    <t>USB-C Adapter</t>
  </si>
  <si>
    <t>P143</t>
  </si>
  <si>
    <t>Laptop Sleeve</t>
  </si>
  <si>
    <t>P144</t>
  </si>
  <si>
    <t>Wireless Charger</t>
  </si>
  <si>
    <t>P145</t>
  </si>
  <si>
    <t>USB-C Cable</t>
  </si>
  <si>
    <t>P146</t>
  </si>
  <si>
    <t>Gaming Desk</t>
  </si>
  <si>
    <t>Opening Stock</t>
  </si>
  <si>
    <t>Purchase/stock in</t>
  </si>
  <si>
    <t>Number of units sold</t>
  </si>
  <si>
    <t>Hand In Stock</t>
  </si>
  <si>
    <t>Cost prize  per unit (USD)</t>
  </si>
  <si>
    <t>Cost Price Total (USD)</t>
  </si>
  <si>
    <t>Measure Of Central Tendancy</t>
  </si>
  <si>
    <t>Mean</t>
  </si>
  <si>
    <t>Median</t>
  </si>
  <si>
    <t>Mode</t>
  </si>
  <si>
    <t>Measure Of Dispersion</t>
  </si>
  <si>
    <t>Variance</t>
  </si>
  <si>
    <t>Standard Deviation</t>
  </si>
  <si>
    <t>Quartile</t>
  </si>
  <si>
    <t>Percentile</t>
  </si>
  <si>
    <t>Bin</t>
  </si>
  <si>
    <t>More</t>
  </si>
  <si>
    <t>Frequency</t>
  </si>
  <si>
    <t>Numbers Of Units Sold</t>
  </si>
  <si>
    <t>Cost Price Per Unit</t>
  </si>
  <si>
    <t>CORRELATION</t>
  </si>
  <si>
    <t>COVARIANCE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</si>
  <si>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</si>
  <si>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</si>
  <si>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</si>
  <si>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</si>
  <si>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</si>
  <si>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</si>
  <si>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</si>
  <si>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</si>
  <si>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</si>
  <si>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</si>
  <si>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</si>
  <si>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</si>
  <si>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</si>
  <si>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</si>
  <si>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</si>
  <si>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</si>
  <si>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</si>
  <si>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Anova: Two-Factor Without Replication</t>
  </si>
  <si>
    <t>Rows</t>
  </si>
  <si>
    <t>Columns</t>
  </si>
  <si>
    <t>Error</t>
  </si>
  <si>
    <t>F-Test Two-Sample for Variances</t>
  </si>
  <si>
    <t>Observations</t>
  </si>
  <si>
    <t>P(F&lt;=f) one-tail</t>
  </si>
  <si>
    <t>F Critical one-tail</t>
  </si>
  <si>
    <t>t-Test: Paired Two Sample for Means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</si>
  <si>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</si>
  <si>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</si>
  <si>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</si>
  <si>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</si>
  <si>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</si>
  <si>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</si>
  <si>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</si>
  <si>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</si>
  <si>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</si>
  <si>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t-Test: Two-Sample Assuming Unequal Variances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</si>
  <si>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</si>
  <si>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</si>
  <si>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</si>
  <si>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</si>
  <si>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</si>
  <si>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</si>
  <si>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</si>
  <si>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HYPOTHESIS TESTING</t>
  </si>
  <si>
    <t>OPENING STOCK VARIANCE</t>
  </si>
  <si>
    <t>PURCHASE STOCK VARIANCE</t>
  </si>
  <si>
    <t xml:space="preserve">MEAN </t>
  </si>
  <si>
    <t xml:space="preserve">STANDARD DEVIATION </t>
  </si>
  <si>
    <t>NORMAL DISTRIBUTION</t>
  </si>
  <si>
    <r>
      <rPr>
        <sz val="11"/>
        <color rgb="FFC00000"/>
        <rFont val="Calibri"/>
        <scheme val="minor"/>
      </rPr>
      <t>Total Hand in Stock after number of unit sold</t>
    </r>
    <r>
      <rPr>
        <sz val="11"/>
        <color theme="1"/>
        <rFont val="Calibri"/>
        <family val="2"/>
        <scheme val="minor"/>
      </rPr>
      <t>=( Purchase Stock + Hand in Stock) - (Number of unit sold)</t>
    </r>
  </si>
  <si>
    <t>Cost Price of Total Hand in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</si>
</sst>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C00000"/>
      <name val="Calibri"/>
      <scheme val="minor"/>
    </font>
    <font>
      <b/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6" fillId="0" borderId="6" xfId="0" applyFont="1" applyBorder="1" applyAlignment="1">
      <alignment horizontal="center"/>
    </xf>
    <xf numFmtId="0" fontId="4" fillId="0" borderId="0" xfId="0" applyFont="1"/>
    <xf numFmtId="0" fontId="6" fillId="0" borderId="6" xfId="0" applyFont="1" applyBorder="1" applyAlignment="1">
      <alignment horizontal="center" wrapText="1"/>
    </xf>
    <xf numFmtId="165" fontId="0" fillId="0" borderId="0" xfId="0" applyNumberFormat="1" applyAlignment="1">
      <alignment horizontal="center"/>
    </xf>
    <xf numFmtId="165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7" fillId="5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0" xfId="0" applyFont="1"/>
    <xf numFmtId="0" fontId="5" fillId="5" borderId="0" xfId="0" applyFont="1" applyFill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2" fillId="5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4" xfId="0" applyFill="1" applyBorder="1" applyAlignment="1">
      <alignment horizontal="center"/>
    </xf>
    <xf numFmtId="0" fontId="13" fillId="8" borderId="7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15" fillId="8" borderId="0" xfId="0" applyFont="1" applyFill="1" applyAlignment="1">
      <alignment horizontal="center"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7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More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0-41C1-A047-1C87D5AC0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42185616"/>
        <c:axId val="642163536"/>
      </c:barChart>
      <c:catAx>
        <c:axId val="6421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63536"/>
        <c:crosses val="autoZero"/>
        <c:auto val="1"/>
        <c:lblAlgn val="ctr"/>
        <c:lblOffset val="100"/>
        <c:noMultiLvlLbl val="0"/>
      </c:catAx>
      <c:valAx>
        <c:axId val="64216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Sheet3!$A$17:$A$26</c:f>
              <c:strCache>
                <c:ptCount val="1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More</c:v>
                </c:pt>
              </c:strCache>
            </c:strRef>
          </c:cat>
          <c:val>
            <c:numRef>
              <c:f>Sheet3!$B$17:$B$26</c:f>
              <c:numCache>
                <c:formatCode>General</c:formatCode>
                <c:ptCount val="10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7-4681-89FF-1B59CAB46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2186096"/>
        <c:axId val="642187056"/>
      </c:barChart>
      <c:catAx>
        <c:axId val="64218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87056"/>
        <c:crosses val="autoZero"/>
        <c:auto val="1"/>
        <c:lblAlgn val="ctr"/>
        <c:lblOffset val="100"/>
        <c:noMultiLvlLbl val="0"/>
      </c:catAx>
      <c:valAx>
        <c:axId val="6421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Sheet3!$A$32:$A$40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Sheet3!$B$32:$B$40</c:f>
              <c:numCache>
                <c:formatCode>General</c:formatCode>
                <c:ptCount val="9"/>
                <c:pt idx="0">
                  <c:v>2</c:v>
                </c:pt>
                <c:pt idx="1">
                  <c:v>9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8-4599-A458-BDFF418734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2180816"/>
        <c:axId val="642164976"/>
      </c:barChart>
      <c:catAx>
        <c:axId val="64218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64976"/>
        <c:crosses val="autoZero"/>
        <c:auto val="1"/>
        <c:lblAlgn val="ctr"/>
        <c:lblOffset val="100"/>
        <c:noMultiLvlLbl val="0"/>
      </c:catAx>
      <c:valAx>
        <c:axId val="6421649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21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Sheet3!$A$45:$A$58</c:f>
              <c:strCache>
                <c:ptCount val="14"/>
                <c:pt idx="0">
                  <c:v>50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More</c:v>
                </c:pt>
              </c:strCache>
            </c:strRef>
          </c:cat>
          <c:val>
            <c:numRef>
              <c:f>Sheet3!$B$45:$B$58</c:f>
              <c:numCache>
                <c:formatCode>General</c:formatCode>
                <c:ptCount val="14"/>
                <c:pt idx="0">
                  <c:v>22</c:v>
                </c:pt>
                <c:pt idx="1">
                  <c:v>14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2-4358-91BF-4172138C2C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07353312"/>
        <c:axId val="807350432"/>
      </c:barChart>
      <c:catAx>
        <c:axId val="80735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50432"/>
        <c:crosses val="autoZero"/>
        <c:auto val="1"/>
        <c:lblAlgn val="ctr"/>
        <c:lblOffset val="100"/>
        <c:noMultiLvlLbl val="0"/>
      </c:catAx>
      <c:valAx>
        <c:axId val="8073504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07353312"/>
        <c:crosses val="autoZero"/>
        <c:crossBetween val="between"/>
      </c:valAx>
      <c:spPr>
        <a:solidFill>
          <a:schemeClr val="tx1">
            <a:lumMod val="85000"/>
            <a:lumOff val="15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Sheet4!$A$4</c:f>
              <c:strCache>
                <c:ptCount val="1"/>
                <c:pt idx="0">
                  <c:v>Purchase/stock in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Sheet4!$B$3:$D$3</c:f>
              <c:strCache>
                <c:ptCount val="3"/>
                <c:pt idx="0">
                  <c:v>Purchase/stock in</c:v>
                </c:pt>
                <c:pt idx="1">
                  <c:v>Number of units sold</c:v>
                </c:pt>
                <c:pt idx="2">
                  <c:v>Hand In Stock</c:v>
                </c:pt>
              </c:strCache>
            </c:strRef>
          </c:cat>
          <c:val>
            <c:numRef>
              <c:f>Sheet4!$B$4:$D$4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6-454F-8466-FE68C7A80B24}"/>
            </c:ext>
          </c:extLst>
        </c:ser>
        <c:ser>
          <c:idx val="1"/>
          <c:order val="1"/>
          <c:tx>
            <c:strRef>
              <c:f>Sheet4!$A$5</c:f>
              <c:strCache>
                <c:ptCount val="1"/>
                <c:pt idx="0">
                  <c:v>Number of units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Sheet4!$B$3:$D$3</c:f>
              <c:strCache>
                <c:ptCount val="3"/>
                <c:pt idx="0">
                  <c:v>Purchase/stock in</c:v>
                </c:pt>
                <c:pt idx="1">
                  <c:v>Number of units sold</c:v>
                </c:pt>
                <c:pt idx="2">
                  <c:v>Hand In Stock</c:v>
                </c:pt>
              </c:strCache>
            </c:strRef>
          </c:cat>
          <c:val>
            <c:numRef>
              <c:f>Sheet4!$B$5:$D$5</c:f>
              <c:numCache>
                <c:formatCode>General</c:formatCode>
                <c:ptCount val="3"/>
                <c:pt idx="0" formatCode="0.000">
                  <c:v>0.958046132809107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6-454F-8466-FE68C7A80B24}"/>
            </c:ext>
          </c:extLst>
        </c:ser>
        <c:ser>
          <c:idx val="2"/>
          <c:order val="2"/>
          <c:tx>
            <c:strRef>
              <c:f>Sheet4!$A$6</c:f>
              <c:strCache>
                <c:ptCount val="1"/>
                <c:pt idx="0">
                  <c:v>Hand In Stock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Sheet4!$B$3:$D$3</c:f>
              <c:strCache>
                <c:ptCount val="3"/>
                <c:pt idx="0">
                  <c:v>Purchase/stock in</c:v>
                </c:pt>
                <c:pt idx="1">
                  <c:v>Number of units sold</c:v>
                </c:pt>
                <c:pt idx="2">
                  <c:v>Hand In Stock</c:v>
                </c:pt>
              </c:strCache>
            </c:strRef>
          </c:cat>
          <c:val>
            <c:numRef>
              <c:f>Sheet4!$B$6:$D$6</c:f>
              <c:numCache>
                <c:formatCode>0.0000</c:formatCode>
                <c:ptCount val="3"/>
                <c:pt idx="0" formatCode="0.000">
                  <c:v>0.97476678481323076</c:v>
                </c:pt>
                <c:pt idx="1">
                  <c:v>0.92245530226731276</c:v>
                </c:pt>
                <c:pt idx="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6-454F-8466-FE68C7A80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807336032"/>
        <c:axId val="807339392"/>
      </c:barChart>
      <c:catAx>
        <c:axId val="8073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39392"/>
        <c:crosses val="autoZero"/>
        <c:auto val="1"/>
        <c:lblAlgn val="ctr"/>
        <c:lblOffset val="100"/>
        <c:noMultiLvlLbl val="0"/>
      </c:catAx>
      <c:valAx>
        <c:axId val="8073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3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Sheet4!$A$27</c:f>
              <c:strCache>
                <c:ptCount val="1"/>
                <c:pt idx="0">
                  <c:v>Purchase/stock 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Sheet4!$B$26:$D$26</c:f>
              <c:strCache>
                <c:ptCount val="3"/>
                <c:pt idx="0">
                  <c:v>Purchase/stock in</c:v>
                </c:pt>
                <c:pt idx="1">
                  <c:v>Number of units sold</c:v>
                </c:pt>
                <c:pt idx="2">
                  <c:v>Hand In Stock</c:v>
                </c:pt>
              </c:strCache>
            </c:strRef>
          </c:cat>
          <c:val>
            <c:numRef>
              <c:f>Sheet4!$B$27:$D$27</c:f>
              <c:numCache>
                <c:formatCode>General</c:formatCode>
                <c:ptCount val="3"/>
                <c:pt idx="0">
                  <c:v>35.493856332703217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E-47D2-9EEC-50878D7BA60B}"/>
            </c:ext>
          </c:extLst>
        </c:ser>
        <c:ser>
          <c:idx val="1"/>
          <c:order val="1"/>
          <c:tx>
            <c:strRef>
              <c:f>Sheet4!$A$28</c:f>
              <c:strCache>
                <c:ptCount val="1"/>
                <c:pt idx="0">
                  <c:v>Number of units sold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Sheet4!$B$26:$D$26</c:f>
              <c:strCache>
                <c:ptCount val="3"/>
                <c:pt idx="0">
                  <c:v>Purchase/stock in</c:v>
                </c:pt>
                <c:pt idx="1">
                  <c:v>Number of units sold</c:v>
                </c:pt>
                <c:pt idx="2">
                  <c:v>Hand In Stock</c:v>
                </c:pt>
              </c:strCache>
            </c:strRef>
          </c:cat>
          <c:val>
            <c:numRef>
              <c:f>Sheet4!$B$28:$D$28</c:f>
              <c:numCache>
                <c:formatCode>General</c:formatCode>
                <c:ptCount val="3"/>
                <c:pt idx="0">
                  <c:v>21.890359168241968</c:v>
                </c:pt>
                <c:pt idx="1">
                  <c:v>14.708884688090738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E-47D2-9EEC-50878D7BA60B}"/>
            </c:ext>
          </c:extLst>
        </c:ser>
        <c:ser>
          <c:idx val="2"/>
          <c:order val="2"/>
          <c:tx>
            <c:strRef>
              <c:f>Sheet4!$A$29</c:f>
              <c:strCache>
                <c:ptCount val="1"/>
                <c:pt idx="0">
                  <c:v>Hand In Stock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Sheet4!$B$26:$D$26</c:f>
              <c:strCache>
                <c:ptCount val="3"/>
                <c:pt idx="0">
                  <c:v>Purchase/stock in</c:v>
                </c:pt>
                <c:pt idx="1">
                  <c:v>Number of units sold</c:v>
                </c:pt>
                <c:pt idx="2">
                  <c:v>Hand In Stock</c:v>
                </c:pt>
              </c:strCache>
            </c:strRef>
          </c:cat>
          <c:val>
            <c:numRef>
              <c:f>Sheet4!$B$29:$D$29</c:f>
              <c:numCache>
                <c:formatCode>General</c:formatCode>
                <c:ptCount val="3"/>
                <c:pt idx="0">
                  <c:v>91.443289224952693</c:v>
                </c:pt>
                <c:pt idx="1">
                  <c:v>55.706994328922512</c:v>
                </c:pt>
                <c:pt idx="2">
                  <c:v>247.94139886578449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E-47D2-9EEC-50878D7BA6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07328832"/>
        <c:axId val="807332192"/>
      </c:barChart>
      <c:catAx>
        <c:axId val="80732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32192"/>
        <c:crosses val="autoZero"/>
        <c:auto val="1"/>
        <c:lblAlgn val="ctr"/>
        <c:lblOffset val="100"/>
        <c:noMultiLvlLbl val="0"/>
      </c:catAx>
      <c:valAx>
        <c:axId val="807332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Sheet6!$B$5</c:f>
              <c:strCache>
                <c:ptCount val="1"/>
                <c:pt idx="0">
                  <c:v>Purchase/stock in</c:v>
                </c:pt>
              </c:strCache>
            </c:strRef>
          </c:tx>
          <c:spPr>
            <a:ln w="22225" cap="rnd">
              <a:solidFill>
                <a:schemeClr val="accent1">
                  <a:tint val="65000"/>
                </a:schemeClr>
              </a:solidFill>
            </a:ln>
            <a:effectLst>
              <a:glow rad="139700">
                <a:schemeClr val="accent1">
                  <a:tint val="65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tint val="65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tint val="65000"/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Sheet6!$B$6:$B$51</c:f>
              <c:numCache>
                <c:formatCode>General</c:formatCode>
                <c:ptCount val="46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10</c:v>
                </c:pt>
                <c:pt idx="4">
                  <c:v>30</c:v>
                </c:pt>
                <c:pt idx="5">
                  <c:v>18</c:v>
                </c:pt>
                <c:pt idx="6">
                  <c:v>22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8</c:v>
                </c:pt>
                <c:pt idx="11">
                  <c:v>15</c:v>
                </c:pt>
                <c:pt idx="12">
                  <c:v>25</c:v>
                </c:pt>
                <c:pt idx="13">
                  <c:v>30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10</c:v>
                </c:pt>
                <c:pt idx="21">
                  <c:v>18</c:v>
                </c:pt>
                <c:pt idx="22">
                  <c:v>15</c:v>
                </c:pt>
                <c:pt idx="23">
                  <c:v>12</c:v>
                </c:pt>
                <c:pt idx="24">
                  <c:v>22</c:v>
                </c:pt>
                <c:pt idx="25">
                  <c:v>20</c:v>
                </c:pt>
                <c:pt idx="26">
                  <c:v>25</c:v>
                </c:pt>
                <c:pt idx="27">
                  <c:v>15</c:v>
                </c:pt>
                <c:pt idx="28">
                  <c:v>18</c:v>
                </c:pt>
                <c:pt idx="29">
                  <c:v>12</c:v>
                </c:pt>
                <c:pt idx="30">
                  <c:v>10</c:v>
                </c:pt>
                <c:pt idx="31">
                  <c:v>20</c:v>
                </c:pt>
                <c:pt idx="32">
                  <c:v>15</c:v>
                </c:pt>
                <c:pt idx="33">
                  <c:v>12</c:v>
                </c:pt>
                <c:pt idx="34">
                  <c:v>8</c:v>
                </c:pt>
                <c:pt idx="35">
                  <c:v>6</c:v>
                </c:pt>
                <c:pt idx="36">
                  <c:v>10</c:v>
                </c:pt>
                <c:pt idx="37">
                  <c:v>18</c:v>
                </c:pt>
                <c:pt idx="38">
                  <c:v>15</c:v>
                </c:pt>
                <c:pt idx="39">
                  <c:v>12</c:v>
                </c:pt>
                <c:pt idx="40">
                  <c:v>8</c:v>
                </c:pt>
                <c:pt idx="41">
                  <c:v>10</c:v>
                </c:pt>
                <c:pt idx="42">
                  <c:v>12</c:v>
                </c:pt>
                <c:pt idx="43">
                  <c:v>18</c:v>
                </c:pt>
                <c:pt idx="44">
                  <c:v>20</c:v>
                </c:pt>
                <c:pt idx="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E-4A5F-9D8E-3D19EDBB0009}"/>
            </c:ext>
          </c:extLst>
        </c:ser>
        <c:ser>
          <c:idx val="1"/>
          <c:order val="1"/>
          <c:tx>
            <c:strRef>
              <c:f>Sheet6!$C$5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Sheet6!$C$6:$C$51</c:f>
              <c:numCache>
                <c:formatCode>General</c:formatCode>
                <c:ptCount val="46"/>
                <c:pt idx="0">
                  <c:v>0.78148614675921779</c:v>
                </c:pt>
                <c:pt idx="1">
                  <c:v>6.6834068795951065E-2</c:v>
                </c:pt>
                <c:pt idx="2">
                  <c:v>1.8131293453303096E-2</c:v>
                </c:pt>
                <c:pt idx="3">
                  <c:v>4.461092972701966E-2</c:v>
                </c:pt>
                <c:pt idx="4">
                  <c:v>3.2832431404303088E-3</c:v>
                </c:pt>
                <c:pt idx="5">
                  <c:v>6.0743903736909598E-2</c:v>
                </c:pt>
                <c:pt idx="6">
                  <c:v>3.6047491896204806E-2</c:v>
                </c:pt>
                <c:pt idx="7">
                  <c:v>5.7065183733834519E-2</c:v>
                </c:pt>
                <c:pt idx="8">
                  <c:v>6.6834068795951065E-2</c:v>
                </c:pt>
                <c:pt idx="9">
                  <c:v>4.950629274011159E-2</c:v>
                </c:pt>
                <c:pt idx="10">
                  <c:v>3.1157906461493603E-2</c:v>
                </c:pt>
                <c:pt idx="11">
                  <c:v>6.6834068795951065E-2</c:v>
                </c:pt>
                <c:pt idx="12">
                  <c:v>1.8131293453303096E-2</c:v>
                </c:pt>
                <c:pt idx="13">
                  <c:v>3.2832431404303088E-3</c:v>
                </c:pt>
                <c:pt idx="14">
                  <c:v>4.950629274011159E-2</c:v>
                </c:pt>
                <c:pt idx="15">
                  <c:v>6.6834068795951065E-2</c:v>
                </c:pt>
                <c:pt idx="16">
                  <c:v>4.461092972701966E-2</c:v>
                </c:pt>
                <c:pt idx="17">
                  <c:v>5.7065183733834519E-2</c:v>
                </c:pt>
                <c:pt idx="18">
                  <c:v>3.1157906461493603E-2</c:v>
                </c:pt>
                <c:pt idx="19">
                  <c:v>1.944250433075043E-2</c:v>
                </c:pt>
                <c:pt idx="20">
                  <c:v>4.461092972701966E-2</c:v>
                </c:pt>
                <c:pt idx="21">
                  <c:v>6.0743903736909598E-2</c:v>
                </c:pt>
                <c:pt idx="22">
                  <c:v>6.6834068795951065E-2</c:v>
                </c:pt>
                <c:pt idx="23">
                  <c:v>5.7065183733834519E-2</c:v>
                </c:pt>
                <c:pt idx="24">
                  <c:v>3.6047491896204806E-2</c:v>
                </c:pt>
                <c:pt idx="25">
                  <c:v>4.950629274011159E-2</c:v>
                </c:pt>
                <c:pt idx="26">
                  <c:v>1.8131293453303096E-2</c:v>
                </c:pt>
                <c:pt idx="27">
                  <c:v>6.6834068795951065E-2</c:v>
                </c:pt>
                <c:pt idx="28">
                  <c:v>6.0743903736909598E-2</c:v>
                </c:pt>
                <c:pt idx="29">
                  <c:v>5.7065183733834519E-2</c:v>
                </c:pt>
                <c:pt idx="30">
                  <c:v>4.461092972701966E-2</c:v>
                </c:pt>
                <c:pt idx="31">
                  <c:v>4.950629274011159E-2</c:v>
                </c:pt>
                <c:pt idx="32">
                  <c:v>6.6834068795951065E-2</c:v>
                </c:pt>
                <c:pt idx="33">
                  <c:v>5.7065183733834519E-2</c:v>
                </c:pt>
                <c:pt idx="34">
                  <c:v>3.1157906461493603E-2</c:v>
                </c:pt>
                <c:pt idx="35">
                  <c:v>1.944250433075043E-2</c:v>
                </c:pt>
                <c:pt idx="36">
                  <c:v>4.461092972701966E-2</c:v>
                </c:pt>
                <c:pt idx="37">
                  <c:v>6.0743903736909598E-2</c:v>
                </c:pt>
                <c:pt idx="38">
                  <c:v>6.6834068795951065E-2</c:v>
                </c:pt>
                <c:pt idx="39">
                  <c:v>5.7065183733834519E-2</c:v>
                </c:pt>
                <c:pt idx="40">
                  <c:v>3.1157906461493603E-2</c:v>
                </c:pt>
                <c:pt idx="41">
                  <c:v>4.461092972701966E-2</c:v>
                </c:pt>
                <c:pt idx="42">
                  <c:v>5.7065183733834519E-2</c:v>
                </c:pt>
                <c:pt idx="43">
                  <c:v>6.0743903736909598E-2</c:v>
                </c:pt>
                <c:pt idx="44">
                  <c:v>4.950629274011159E-2</c:v>
                </c:pt>
                <c:pt idx="45">
                  <c:v>4.461092972701966E-2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E-4A5F-9D8E-3D19EDBB0009}"/>
            </c:ext>
          </c:extLst>
        </c:ser>
        <c:ser>
          <c:idx val="2"/>
          <c:order val="2"/>
          <c:tx>
            <c:strRef>
              <c:f>Sheet6!$D$5</c:f>
              <c:strCache>
                <c:ptCount val="1"/>
              </c:strCache>
            </c:strRef>
          </c:tx>
          <c:spPr>
            <a:ln w="22225" cap="rnd">
              <a:solidFill>
                <a:schemeClr val="accent1">
                  <a:shade val="65000"/>
                </a:schemeClr>
              </a:solidFill>
            </a:ln>
            <a:effectLst>
              <a:glow rad="139700">
                <a:schemeClr val="accent1">
                  <a:shade val="65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shade val="65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hade val="65000"/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Sheet6!$D$6:$D$51</c:f>
              <c:numCache>
                <c:formatCode>General</c:formatCode>
                <c:ptCount val="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E-4A5F-9D8E-3D19EDBB0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098688"/>
        <c:axId val="520099168"/>
      </c:lineChart>
      <c:catAx>
        <c:axId val="52009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99168"/>
        <c:crosses val="autoZero"/>
        <c:auto val="1"/>
        <c:lblAlgn val="ctr"/>
        <c:lblOffset val="100"/>
        <c:noMultiLvlLbl val="0"/>
      </c:catAx>
      <c:valAx>
        <c:axId val="52009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Sheet6!$A$55</c:f>
              <c:strCache>
                <c:ptCount val="1"/>
                <c:pt idx="0">
                  <c:v>Product Name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Sheet6!$A$56:$A$101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DE-9E24-6D411BB5E6DC}"/>
            </c:ext>
          </c:extLst>
        </c:ser>
        <c:ser>
          <c:idx val="1"/>
          <c:order val="1"/>
          <c:tx>
            <c:strRef>
              <c:f>Sheet6!$B$55</c:f>
              <c:strCache>
                <c:ptCount val="1"/>
                <c:pt idx="0">
                  <c:v>Purchase/stock in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Sheet6!$B$56:$B$101</c:f>
              <c:numCache>
                <c:formatCode>General</c:formatCode>
                <c:ptCount val="46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10</c:v>
                </c:pt>
                <c:pt idx="4">
                  <c:v>30</c:v>
                </c:pt>
                <c:pt idx="5">
                  <c:v>18</c:v>
                </c:pt>
                <c:pt idx="6">
                  <c:v>22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8</c:v>
                </c:pt>
                <c:pt idx="11">
                  <c:v>15</c:v>
                </c:pt>
                <c:pt idx="12">
                  <c:v>25</c:v>
                </c:pt>
                <c:pt idx="13">
                  <c:v>30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10</c:v>
                </c:pt>
                <c:pt idx="21">
                  <c:v>18</c:v>
                </c:pt>
                <c:pt idx="22">
                  <c:v>15</c:v>
                </c:pt>
                <c:pt idx="23">
                  <c:v>12</c:v>
                </c:pt>
                <c:pt idx="24">
                  <c:v>22</c:v>
                </c:pt>
                <c:pt idx="25">
                  <c:v>20</c:v>
                </c:pt>
                <c:pt idx="26">
                  <c:v>25</c:v>
                </c:pt>
                <c:pt idx="27">
                  <c:v>15</c:v>
                </c:pt>
                <c:pt idx="28">
                  <c:v>18</c:v>
                </c:pt>
                <c:pt idx="29">
                  <c:v>12</c:v>
                </c:pt>
                <c:pt idx="30">
                  <c:v>10</c:v>
                </c:pt>
                <c:pt idx="31">
                  <c:v>20</c:v>
                </c:pt>
                <c:pt idx="32">
                  <c:v>15</c:v>
                </c:pt>
                <c:pt idx="33">
                  <c:v>12</c:v>
                </c:pt>
                <c:pt idx="34">
                  <c:v>8</c:v>
                </c:pt>
                <c:pt idx="35">
                  <c:v>6</c:v>
                </c:pt>
                <c:pt idx="36">
                  <c:v>10</c:v>
                </c:pt>
                <c:pt idx="37">
                  <c:v>18</c:v>
                </c:pt>
                <c:pt idx="38">
                  <c:v>15</c:v>
                </c:pt>
                <c:pt idx="39">
                  <c:v>12</c:v>
                </c:pt>
                <c:pt idx="40">
                  <c:v>8</c:v>
                </c:pt>
                <c:pt idx="41">
                  <c:v>10</c:v>
                </c:pt>
                <c:pt idx="42">
                  <c:v>12</c:v>
                </c:pt>
                <c:pt idx="43">
                  <c:v>18</c:v>
                </c:pt>
                <c:pt idx="44">
                  <c:v>20</c:v>
                </c:pt>
                <c:pt idx="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DE-9E24-6D411BB5E6DC}"/>
            </c:ext>
          </c:extLst>
        </c:ser>
        <c:ser>
          <c:idx val="2"/>
          <c:order val="2"/>
          <c:tx>
            <c:strRef>
              <c:f>Sheet6!$C$55</c:f>
              <c:strCache>
                <c:ptCount val="1"/>
                <c:pt idx="0">
                  <c:v>Number of units sold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Sheet6!$C$56:$C$101</c:f>
              <c:numCache>
                <c:formatCode>General</c:formatCode>
                <c:ptCount val="46"/>
                <c:pt idx="0">
                  <c:v>10</c:v>
                </c:pt>
                <c:pt idx="1">
                  <c:v>5</c:v>
                </c:pt>
                <c:pt idx="2">
                  <c:v>15</c:v>
                </c:pt>
                <c:pt idx="3">
                  <c:v>3</c:v>
                </c:pt>
                <c:pt idx="4">
                  <c:v>20</c:v>
                </c:pt>
                <c:pt idx="5">
                  <c:v>8</c:v>
                </c:pt>
                <c:pt idx="6">
                  <c:v>12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3</c:v>
                </c:pt>
                <c:pt idx="11">
                  <c:v>7</c:v>
                </c:pt>
                <c:pt idx="12">
                  <c:v>12</c:v>
                </c:pt>
                <c:pt idx="13">
                  <c:v>15</c:v>
                </c:pt>
                <c:pt idx="14">
                  <c:v>8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9</c:v>
                </c:pt>
                <c:pt idx="22">
                  <c:v>7</c:v>
                </c:pt>
                <c:pt idx="23">
                  <c:v>5</c:v>
                </c:pt>
                <c:pt idx="24">
                  <c:v>11</c:v>
                </c:pt>
                <c:pt idx="25">
                  <c:v>8</c:v>
                </c:pt>
                <c:pt idx="26">
                  <c:v>12</c:v>
                </c:pt>
                <c:pt idx="27">
                  <c:v>6</c:v>
                </c:pt>
                <c:pt idx="28">
                  <c:v>9</c:v>
                </c:pt>
                <c:pt idx="29">
                  <c:v>4</c:v>
                </c:pt>
                <c:pt idx="30">
                  <c:v>3</c:v>
                </c:pt>
                <c:pt idx="31">
                  <c:v>8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9</c:v>
                </c:pt>
                <c:pt idx="38">
                  <c:v>6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7</c:v>
                </c:pt>
                <c:pt idx="44">
                  <c:v>9</c:v>
                </c:pt>
                <c:pt idx="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DE-9E24-6D411BB5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347504"/>
        <c:axId val="932351344"/>
      </c:lineChart>
      <c:catAx>
        <c:axId val="93234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51344"/>
        <c:crosses val="autoZero"/>
        <c:auto val="1"/>
        <c:lblAlgn val="ctr"/>
        <c:lblOffset val="100"/>
        <c:noMultiLvlLbl val="0"/>
      </c:catAx>
      <c:valAx>
        <c:axId val="93235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Sheet6!$B$104</c:f>
              <c:strCache>
                <c:ptCount val="1"/>
                <c:pt idx="0">
                  <c:v>Purchase/stock 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Sheet6!$A$105:$A$150</c:f>
              <c:strCache>
                <c:ptCount val="46"/>
                <c:pt idx="0">
                  <c:v>Laptop</c:v>
                </c:pt>
                <c:pt idx="1">
                  <c:v>Monitor</c:v>
                </c:pt>
                <c:pt idx="2">
                  <c:v>Keyboard</c:v>
                </c:pt>
                <c:pt idx="3">
                  <c:v>Headphones</c:v>
                </c:pt>
                <c:pt idx="4">
                  <c:v>Smartphone</c:v>
                </c:pt>
                <c:pt idx="5">
                  <c:v>Tablet</c:v>
                </c:pt>
                <c:pt idx="6">
                  <c:v>Router</c:v>
                </c:pt>
                <c:pt idx="7">
                  <c:v>External Hard Drive</c:v>
                </c:pt>
                <c:pt idx="8">
                  <c:v>Wireless Earbuds</c:v>
                </c:pt>
                <c:pt idx="9">
                  <c:v>Webcam</c:v>
                </c:pt>
                <c:pt idx="10">
                  <c:v>Desk Chair</c:v>
                </c:pt>
                <c:pt idx="11">
                  <c:v>Desk Lamp</c:v>
                </c:pt>
                <c:pt idx="12">
                  <c:v>USB Flash Drive</c:v>
                </c:pt>
                <c:pt idx="13">
                  <c:v>Ethernet Cable</c:v>
                </c:pt>
                <c:pt idx="14">
                  <c:v>Power Strip</c:v>
                </c:pt>
                <c:pt idx="15">
                  <c:v>Wireless Mouse</c:v>
                </c:pt>
                <c:pt idx="16">
                  <c:v>Gaming Keyboard</c:v>
                </c:pt>
                <c:pt idx="17">
                  <c:v>Gaming Mouse</c:v>
                </c:pt>
                <c:pt idx="18">
                  <c:v>Gaming Headset</c:v>
                </c:pt>
                <c:pt idx="19">
                  <c:v>Gaming Chair</c:v>
                </c:pt>
                <c:pt idx="20">
                  <c:v>Gaming Monitor</c:v>
                </c:pt>
                <c:pt idx="21">
                  <c:v>Graphics Card</c:v>
                </c:pt>
                <c:pt idx="22">
                  <c:v>CPU</c:v>
                </c:pt>
                <c:pt idx="23">
                  <c:v>Motherboard</c:v>
                </c:pt>
                <c:pt idx="24">
                  <c:v>RAM</c:v>
                </c:pt>
                <c:pt idx="25">
                  <c:v>SSD</c:v>
                </c:pt>
                <c:pt idx="26">
                  <c:v>HDD</c:v>
                </c:pt>
                <c:pt idx="27">
                  <c:v>Power Supply</c:v>
                </c:pt>
                <c:pt idx="28">
                  <c:v>PC Case</c:v>
                </c:pt>
                <c:pt idx="29">
                  <c:v>CPU Cooler</c:v>
                </c:pt>
                <c:pt idx="30">
                  <c:v>Monitor Stand</c:v>
                </c:pt>
                <c:pt idx="31">
                  <c:v>Mouse Pad</c:v>
                </c:pt>
                <c:pt idx="32">
                  <c:v>Thermal Paste</c:v>
                </c:pt>
                <c:pt idx="33">
                  <c:v>Cable Management Kit</c:v>
                </c:pt>
                <c:pt idx="34">
                  <c:v>WiFi Adapter</c:v>
                </c:pt>
                <c:pt idx="35">
                  <c:v>External DVD Drive</c:v>
                </c:pt>
                <c:pt idx="36">
                  <c:v>Printer Cable</c:v>
                </c:pt>
                <c:pt idx="37">
                  <c:v>Keyboard Cleaner</c:v>
                </c:pt>
                <c:pt idx="38">
                  <c:v>Laptop Cooling Pad</c:v>
                </c:pt>
                <c:pt idx="39">
                  <c:v>USB Hub</c:v>
                </c:pt>
                <c:pt idx="40">
                  <c:v>Anti-Glare Screen Protector</c:v>
                </c:pt>
                <c:pt idx="41">
                  <c:v>USB-C Adapter</c:v>
                </c:pt>
                <c:pt idx="42">
                  <c:v>Laptop Sleeve</c:v>
                </c:pt>
                <c:pt idx="43">
                  <c:v>Wireless Charger</c:v>
                </c:pt>
                <c:pt idx="44">
                  <c:v>USB-C Cable</c:v>
                </c:pt>
                <c:pt idx="45">
                  <c:v>Gaming Desk</c:v>
                </c:pt>
              </c:strCache>
            </c:strRef>
          </c:cat>
          <c:val>
            <c:numRef>
              <c:f>Sheet6!$B$105:$B$150</c:f>
              <c:numCache>
                <c:formatCode>General</c:formatCode>
                <c:ptCount val="46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10</c:v>
                </c:pt>
                <c:pt idx="4">
                  <c:v>30</c:v>
                </c:pt>
                <c:pt idx="5">
                  <c:v>18</c:v>
                </c:pt>
                <c:pt idx="6">
                  <c:v>22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8</c:v>
                </c:pt>
                <c:pt idx="11">
                  <c:v>15</c:v>
                </c:pt>
                <c:pt idx="12">
                  <c:v>25</c:v>
                </c:pt>
                <c:pt idx="13">
                  <c:v>30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10</c:v>
                </c:pt>
                <c:pt idx="21">
                  <c:v>18</c:v>
                </c:pt>
                <c:pt idx="22">
                  <c:v>15</c:v>
                </c:pt>
                <c:pt idx="23">
                  <c:v>12</c:v>
                </c:pt>
                <c:pt idx="24">
                  <c:v>22</c:v>
                </c:pt>
                <c:pt idx="25">
                  <c:v>20</c:v>
                </c:pt>
                <c:pt idx="26">
                  <c:v>25</c:v>
                </c:pt>
                <c:pt idx="27">
                  <c:v>15</c:v>
                </c:pt>
                <c:pt idx="28">
                  <c:v>18</c:v>
                </c:pt>
                <c:pt idx="29">
                  <c:v>12</c:v>
                </c:pt>
                <c:pt idx="30">
                  <c:v>10</c:v>
                </c:pt>
                <c:pt idx="31">
                  <c:v>20</c:v>
                </c:pt>
                <c:pt idx="32">
                  <c:v>15</c:v>
                </c:pt>
                <c:pt idx="33">
                  <c:v>12</c:v>
                </c:pt>
                <c:pt idx="34">
                  <c:v>8</c:v>
                </c:pt>
                <c:pt idx="35">
                  <c:v>6</c:v>
                </c:pt>
                <c:pt idx="36">
                  <c:v>10</c:v>
                </c:pt>
                <c:pt idx="37">
                  <c:v>18</c:v>
                </c:pt>
                <c:pt idx="38">
                  <c:v>15</c:v>
                </c:pt>
                <c:pt idx="39">
                  <c:v>12</c:v>
                </c:pt>
                <c:pt idx="40">
                  <c:v>8</c:v>
                </c:pt>
                <c:pt idx="41">
                  <c:v>10</c:v>
                </c:pt>
                <c:pt idx="42">
                  <c:v>12</c:v>
                </c:pt>
                <c:pt idx="43">
                  <c:v>18</c:v>
                </c:pt>
                <c:pt idx="44">
                  <c:v>20</c:v>
                </c:pt>
                <c:pt idx="4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A-4609-8101-4AD94A799F82}"/>
            </c:ext>
          </c:extLst>
        </c:ser>
        <c:ser>
          <c:idx val="1"/>
          <c:order val="1"/>
          <c:tx>
            <c:strRef>
              <c:f>Sheet6!$C$104</c:f>
              <c:strCache>
                <c:ptCount val="1"/>
                <c:pt idx="0">
                  <c:v>Number of units sold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Sheet6!$A$105:$A$150</c:f>
              <c:strCache>
                <c:ptCount val="46"/>
                <c:pt idx="0">
                  <c:v>Laptop</c:v>
                </c:pt>
                <c:pt idx="1">
                  <c:v>Monitor</c:v>
                </c:pt>
                <c:pt idx="2">
                  <c:v>Keyboard</c:v>
                </c:pt>
                <c:pt idx="3">
                  <c:v>Headphones</c:v>
                </c:pt>
                <c:pt idx="4">
                  <c:v>Smartphone</c:v>
                </c:pt>
                <c:pt idx="5">
                  <c:v>Tablet</c:v>
                </c:pt>
                <c:pt idx="6">
                  <c:v>Router</c:v>
                </c:pt>
                <c:pt idx="7">
                  <c:v>External Hard Drive</c:v>
                </c:pt>
                <c:pt idx="8">
                  <c:v>Wireless Earbuds</c:v>
                </c:pt>
                <c:pt idx="9">
                  <c:v>Webcam</c:v>
                </c:pt>
                <c:pt idx="10">
                  <c:v>Desk Chair</c:v>
                </c:pt>
                <c:pt idx="11">
                  <c:v>Desk Lamp</c:v>
                </c:pt>
                <c:pt idx="12">
                  <c:v>USB Flash Drive</c:v>
                </c:pt>
                <c:pt idx="13">
                  <c:v>Ethernet Cable</c:v>
                </c:pt>
                <c:pt idx="14">
                  <c:v>Power Strip</c:v>
                </c:pt>
                <c:pt idx="15">
                  <c:v>Wireless Mouse</c:v>
                </c:pt>
                <c:pt idx="16">
                  <c:v>Gaming Keyboard</c:v>
                </c:pt>
                <c:pt idx="17">
                  <c:v>Gaming Mouse</c:v>
                </c:pt>
                <c:pt idx="18">
                  <c:v>Gaming Headset</c:v>
                </c:pt>
                <c:pt idx="19">
                  <c:v>Gaming Chair</c:v>
                </c:pt>
                <c:pt idx="20">
                  <c:v>Gaming Monitor</c:v>
                </c:pt>
                <c:pt idx="21">
                  <c:v>Graphics Card</c:v>
                </c:pt>
                <c:pt idx="22">
                  <c:v>CPU</c:v>
                </c:pt>
                <c:pt idx="23">
                  <c:v>Motherboard</c:v>
                </c:pt>
                <c:pt idx="24">
                  <c:v>RAM</c:v>
                </c:pt>
                <c:pt idx="25">
                  <c:v>SSD</c:v>
                </c:pt>
                <c:pt idx="26">
                  <c:v>HDD</c:v>
                </c:pt>
                <c:pt idx="27">
                  <c:v>Power Supply</c:v>
                </c:pt>
                <c:pt idx="28">
                  <c:v>PC Case</c:v>
                </c:pt>
                <c:pt idx="29">
                  <c:v>CPU Cooler</c:v>
                </c:pt>
                <c:pt idx="30">
                  <c:v>Monitor Stand</c:v>
                </c:pt>
                <c:pt idx="31">
                  <c:v>Mouse Pad</c:v>
                </c:pt>
                <c:pt idx="32">
                  <c:v>Thermal Paste</c:v>
                </c:pt>
                <c:pt idx="33">
                  <c:v>Cable Management Kit</c:v>
                </c:pt>
                <c:pt idx="34">
                  <c:v>WiFi Adapter</c:v>
                </c:pt>
                <c:pt idx="35">
                  <c:v>External DVD Drive</c:v>
                </c:pt>
                <c:pt idx="36">
                  <c:v>Printer Cable</c:v>
                </c:pt>
                <c:pt idx="37">
                  <c:v>Keyboard Cleaner</c:v>
                </c:pt>
                <c:pt idx="38">
                  <c:v>Laptop Cooling Pad</c:v>
                </c:pt>
                <c:pt idx="39">
                  <c:v>USB Hub</c:v>
                </c:pt>
                <c:pt idx="40">
                  <c:v>Anti-Glare Screen Protector</c:v>
                </c:pt>
                <c:pt idx="41">
                  <c:v>USB-C Adapter</c:v>
                </c:pt>
                <c:pt idx="42">
                  <c:v>Laptop Sleeve</c:v>
                </c:pt>
                <c:pt idx="43">
                  <c:v>Wireless Charger</c:v>
                </c:pt>
                <c:pt idx="44">
                  <c:v>USB-C Cable</c:v>
                </c:pt>
                <c:pt idx="45">
                  <c:v>Gaming Desk</c:v>
                </c:pt>
              </c:strCache>
            </c:strRef>
          </c:cat>
          <c:val>
            <c:numRef>
              <c:f>Sheet6!$C$105:$C$150</c:f>
              <c:numCache>
                <c:formatCode>General</c:formatCode>
                <c:ptCount val="46"/>
                <c:pt idx="0">
                  <c:v>10</c:v>
                </c:pt>
                <c:pt idx="1">
                  <c:v>5</c:v>
                </c:pt>
                <c:pt idx="2">
                  <c:v>15</c:v>
                </c:pt>
                <c:pt idx="3">
                  <c:v>3</c:v>
                </c:pt>
                <c:pt idx="4">
                  <c:v>20</c:v>
                </c:pt>
                <c:pt idx="5">
                  <c:v>8</c:v>
                </c:pt>
                <c:pt idx="6">
                  <c:v>12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3</c:v>
                </c:pt>
                <c:pt idx="11">
                  <c:v>7</c:v>
                </c:pt>
                <c:pt idx="12">
                  <c:v>12</c:v>
                </c:pt>
                <c:pt idx="13">
                  <c:v>15</c:v>
                </c:pt>
                <c:pt idx="14">
                  <c:v>8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9</c:v>
                </c:pt>
                <c:pt idx="22">
                  <c:v>7</c:v>
                </c:pt>
                <c:pt idx="23">
                  <c:v>5</c:v>
                </c:pt>
                <c:pt idx="24">
                  <c:v>11</c:v>
                </c:pt>
                <c:pt idx="25">
                  <c:v>8</c:v>
                </c:pt>
                <c:pt idx="26">
                  <c:v>12</c:v>
                </c:pt>
                <c:pt idx="27">
                  <c:v>6</c:v>
                </c:pt>
                <c:pt idx="28">
                  <c:v>9</c:v>
                </c:pt>
                <c:pt idx="29">
                  <c:v>4</c:v>
                </c:pt>
                <c:pt idx="30">
                  <c:v>3</c:v>
                </c:pt>
                <c:pt idx="31">
                  <c:v>8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9</c:v>
                </c:pt>
                <c:pt idx="38">
                  <c:v>6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7</c:v>
                </c:pt>
                <c:pt idx="44">
                  <c:v>9</c:v>
                </c:pt>
                <c:pt idx="4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A-4609-8101-4AD94A799F82}"/>
            </c:ext>
          </c:extLst>
        </c:ser>
        <c:ser>
          <c:idx val="2"/>
          <c:order val="2"/>
          <c:tx>
            <c:strRef>
              <c:f>Sheet6!$D$104</c:f>
              <c:strCache>
                <c:ptCount val="1"/>
                <c:pt idx="0">
                  <c:v>Hand In Stock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Sheet6!$A$105:$A$150</c:f>
              <c:strCache>
                <c:ptCount val="46"/>
                <c:pt idx="0">
                  <c:v>Laptop</c:v>
                </c:pt>
                <c:pt idx="1">
                  <c:v>Monitor</c:v>
                </c:pt>
                <c:pt idx="2">
                  <c:v>Keyboard</c:v>
                </c:pt>
                <c:pt idx="3">
                  <c:v>Headphones</c:v>
                </c:pt>
                <c:pt idx="4">
                  <c:v>Smartphone</c:v>
                </c:pt>
                <c:pt idx="5">
                  <c:v>Tablet</c:v>
                </c:pt>
                <c:pt idx="6">
                  <c:v>Router</c:v>
                </c:pt>
                <c:pt idx="7">
                  <c:v>External Hard Drive</c:v>
                </c:pt>
                <c:pt idx="8">
                  <c:v>Wireless Earbuds</c:v>
                </c:pt>
                <c:pt idx="9">
                  <c:v>Webcam</c:v>
                </c:pt>
                <c:pt idx="10">
                  <c:v>Desk Chair</c:v>
                </c:pt>
                <c:pt idx="11">
                  <c:v>Desk Lamp</c:v>
                </c:pt>
                <c:pt idx="12">
                  <c:v>USB Flash Drive</c:v>
                </c:pt>
                <c:pt idx="13">
                  <c:v>Ethernet Cable</c:v>
                </c:pt>
                <c:pt idx="14">
                  <c:v>Power Strip</c:v>
                </c:pt>
                <c:pt idx="15">
                  <c:v>Wireless Mouse</c:v>
                </c:pt>
                <c:pt idx="16">
                  <c:v>Gaming Keyboard</c:v>
                </c:pt>
                <c:pt idx="17">
                  <c:v>Gaming Mouse</c:v>
                </c:pt>
                <c:pt idx="18">
                  <c:v>Gaming Headset</c:v>
                </c:pt>
                <c:pt idx="19">
                  <c:v>Gaming Chair</c:v>
                </c:pt>
                <c:pt idx="20">
                  <c:v>Gaming Monitor</c:v>
                </c:pt>
                <c:pt idx="21">
                  <c:v>Graphics Card</c:v>
                </c:pt>
                <c:pt idx="22">
                  <c:v>CPU</c:v>
                </c:pt>
                <c:pt idx="23">
                  <c:v>Motherboard</c:v>
                </c:pt>
                <c:pt idx="24">
                  <c:v>RAM</c:v>
                </c:pt>
                <c:pt idx="25">
                  <c:v>SSD</c:v>
                </c:pt>
                <c:pt idx="26">
                  <c:v>HDD</c:v>
                </c:pt>
                <c:pt idx="27">
                  <c:v>Power Supply</c:v>
                </c:pt>
                <c:pt idx="28">
                  <c:v>PC Case</c:v>
                </c:pt>
                <c:pt idx="29">
                  <c:v>CPU Cooler</c:v>
                </c:pt>
                <c:pt idx="30">
                  <c:v>Monitor Stand</c:v>
                </c:pt>
                <c:pt idx="31">
                  <c:v>Mouse Pad</c:v>
                </c:pt>
                <c:pt idx="32">
                  <c:v>Thermal Paste</c:v>
                </c:pt>
                <c:pt idx="33">
                  <c:v>Cable Management Kit</c:v>
                </c:pt>
                <c:pt idx="34">
                  <c:v>WiFi Adapter</c:v>
                </c:pt>
                <c:pt idx="35">
                  <c:v>External DVD Drive</c:v>
                </c:pt>
                <c:pt idx="36">
                  <c:v>Printer Cable</c:v>
                </c:pt>
                <c:pt idx="37">
                  <c:v>Keyboard Cleaner</c:v>
                </c:pt>
                <c:pt idx="38">
                  <c:v>Laptop Cooling Pad</c:v>
                </c:pt>
                <c:pt idx="39">
                  <c:v>USB Hub</c:v>
                </c:pt>
                <c:pt idx="40">
                  <c:v>Anti-Glare Screen Protector</c:v>
                </c:pt>
                <c:pt idx="41">
                  <c:v>USB-C Adapter</c:v>
                </c:pt>
                <c:pt idx="42">
                  <c:v>Laptop Sleeve</c:v>
                </c:pt>
                <c:pt idx="43">
                  <c:v>Wireless Charger</c:v>
                </c:pt>
                <c:pt idx="44">
                  <c:v>USB-C Cable</c:v>
                </c:pt>
                <c:pt idx="45">
                  <c:v>Gaming Desk</c:v>
                </c:pt>
              </c:strCache>
            </c:strRef>
          </c:cat>
          <c:val>
            <c:numRef>
              <c:f>Sheet6!$D$105:$D$150</c:f>
              <c:numCache>
                <c:formatCode>General</c:formatCode>
                <c:ptCount val="46"/>
                <c:pt idx="0">
                  <c:v>60</c:v>
                </c:pt>
                <c:pt idx="1">
                  <c:v>50</c:v>
                </c:pt>
                <c:pt idx="2">
                  <c:v>70</c:v>
                </c:pt>
                <c:pt idx="3">
                  <c:v>37</c:v>
                </c:pt>
                <c:pt idx="4">
                  <c:v>80</c:v>
                </c:pt>
                <c:pt idx="5">
                  <c:v>55</c:v>
                </c:pt>
                <c:pt idx="6">
                  <c:v>65</c:v>
                </c:pt>
                <c:pt idx="7">
                  <c:v>32</c:v>
                </c:pt>
                <c:pt idx="8">
                  <c:v>43</c:v>
                </c:pt>
                <c:pt idx="9">
                  <c:v>50</c:v>
                </c:pt>
                <c:pt idx="10">
                  <c:v>25</c:v>
                </c:pt>
                <c:pt idx="11">
                  <c:v>38</c:v>
                </c:pt>
                <c:pt idx="12">
                  <c:v>63</c:v>
                </c:pt>
                <c:pt idx="13">
                  <c:v>75</c:v>
                </c:pt>
                <c:pt idx="14">
                  <c:v>52</c:v>
                </c:pt>
                <c:pt idx="15">
                  <c:v>45</c:v>
                </c:pt>
                <c:pt idx="16">
                  <c:v>31</c:v>
                </c:pt>
                <c:pt idx="17">
                  <c:v>36</c:v>
                </c:pt>
                <c:pt idx="18">
                  <c:v>25</c:v>
                </c:pt>
                <c:pt idx="19">
                  <c:v>19</c:v>
                </c:pt>
                <c:pt idx="20">
                  <c:v>29</c:v>
                </c:pt>
                <c:pt idx="21">
                  <c:v>49</c:v>
                </c:pt>
                <c:pt idx="22">
                  <c:v>38</c:v>
                </c:pt>
                <c:pt idx="23">
                  <c:v>32</c:v>
                </c:pt>
                <c:pt idx="24">
                  <c:v>61</c:v>
                </c:pt>
                <c:pt idx="25">
                  <c:v>57</c:v>
                </c:pt>
                <c:pt idx="26">
                  <c:v>73</c:v>
                </c:pt>
                <c:pt idx="27">
                  <c:v>44</c:v>
                </c:pt>
                <c:pt idx="28">
                  <c:v>49</c:v>
                </c:pt>
                <c:pt idx="29">
                  <c:v>34</c:v>
                </c:pt>
                <c:pt idx="30">
                  <c:v>28</c:v>
                </c:pt>
                <c:pt idx="31">
                  <c:v>58</c:v>
                </c:pt>
                <c:pt idx="32">
                  <c:v>50</c:v>
                </c:pt>
                <c:pt idx="33">
                  <c:v>34</c:v>
                </c:pt>
                <c:pt idx="34">
                  <c:v>23</c:v>
                </c:pt>
                <c:pt idx="35">
                  <c:v>17</c:v>
                </c:pt>
                <c:pt idx="36">
                  <c:v>29</c:v>
                </c:pt>
                <c:pt idx="37">
                  <c:v>49</c:v>
                </c:pt>
                <c:pt idx="38">
                  <c:v>39</c:v>
                </c:pt>
                <c:pt idx="39">
                  <c:v>31</c:v>
                </c:pt>
                <c:pt idx="40">
                  <c:v>28</c:v>
                </c:pt>
                <c:pt idx="41">
                  <c:v>24</c:v>
                </c:pt>
                <c:pt idx="42">
                  <c:v>37</c:v>
                </c:pt>
                <c:pt idx="43">
                  <c:v>51</c:v>
                </c:pt>
                <c:pt idx="44">
                  <c:v>61</c:v>
                </c:pt>
                <c:pt idx="4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A-4609-8101-4AD94A799F82}"/>
            </c:ext>
          </c:extLst>
        </c:ser>
        <c:ser>
          <c:idx val="3"/>
          <c:order val="3"/>
          <c:tx>
            <c:strRef>
              <c:f>Sheet6!$E$104</c:f>
              <c:strCache>
                <c:ptCount val="1"/>
                <c:pt idx="0">
                  <c:v>Cost prize  per unit (USD)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Sheet6!$A$105:$A$150</c:f>
              <c:strCache>
                <c:ptCount val="46"/>
                <c:pt idx="0">
                  <c:v>Laptop</c:v>
                </c:pt>
                <c:pt idx="1">
                  <c:v>Monitor</c:v>
                </c:pt>
                <c:pt idx="2">
                  <c:v>Keyboard</c:v>
                </c:pt>
                <c:pt idx="3">
                  <c:v>Headphones</c:v>
                </c:pt>
                <c:pt idx="4">
                  <c:v>Smartphone</c:v>
                </c:pt>
                <c:pt idx="5">
                  <c:v>Tablet</c:v>
                </c:pt>
                <c:pt idx="6">
                  <c:v>Router</c:v>
                </c:pt>
                <c:pt idx="7">
                  <c:v>External Hard Drive</c:v>
                </c:pt>
                <c:pt idx="8">
                  <c:v>Wireless Earbuds</c:v>
                </c:pt>
                <c:pt idx="9">
                  <c:v>Webcam</c:v>
                </c:pt>
                <c:pt idx="10">
                  <c:v>Desk Chair</c:v>
                </c:pt>
                <c:pt idx="11">
                  <c:v>Desk Lamp</c:v>
                </c:pt>
                <c:pt idx="12">
                  <c:v>USB Flash Drive</c:v>
                </c:pt>
                <c:pt idx="13">
                  <c:v>Ethernet Cable</c:v>
                </c:pt>
                <c:pt idx="14">
                  <c:v>Power Strip</c:v>
                </c:pt>
                <c:pt idx="15">
                  <c:v>Wireless Mouse</c:v>
                </c:pt>
                <c:pt idx="16">
                  <c:v>Gaming Keyboard</c:v>
                </c:pt>
                <c:pt idx="17">
                  <c:v>Gaming Mouse</c:v>
                </c:pt>
                <c:pt idx="18">
                  <c:v>Gaming Headset</c:v>
                </c:pt>
                <c:pt idx="19">
                  <c:v>Gaming Chair</c:v>
                </c:pt>
                <c:pt idx="20">
                  <c:v>Gaming Monitor</c:v>
                </c:pt>
                <c:pt idx="21">
                  <c:v>Graphics Card</c:v>
                </c:pt>
                <c:pt idx="22">
                  <c:v>CPU</c:v>
                </c:pt>
                <c:pt idx="23">
                  <c:v>Motherboard</c:v>
                </c:pt>
                <c:pt idx="24">
                  <c:v>RAM</c:v>
                </c:pt>
                <c:pt idx="25">
                  <c:v>SSD</c:v>
                </c:pt>
                <c:pt idx="26">
                  <c:v>HDD</c:v>
                </c:pt>
                <c:pt idx="27">
                  <c:v>Power Supply</c:v>
                </c:pt>
                <c:pt idx="28">
                  <c:v>PC Case</c:v>
                </c:pt>
                <c:pt idx="29">
                  <c:v>CPU Cooler</c:v>
                </c:pt>
                <c:pt idx="30">
                  <c:v>Monitor Stand</c:v>
                </c:pt>
                <c:pt idx="31">
                  <c:v>Mouse Pad</c:v>
                </c:pt>
                <c:pt idx="32">
                  <c:v>Thermal Paste</c:v>
                </c:pt>
                <c:pt idx="33">
                  <c:v>Cable Management Kit</c:v>
                </c:pt>
                <c:pt idx="34">
                  <c:v>WiFi Adapter</c:v>
                </c:pt>
                <c:pt idx="35">
                  <c:v>External DVD Drive</c:v>
                </c:pt>
                <c:pt idx="36">
                  <c:v>Printer Cable</c:v>
                </c:pt>
                <c:pt idx="37">
                  <c:v>Keyboard Cleaner</c:v>
                </c:pt>
                <c:pt idx="38">
                  <c:v>Laptop Cooling Pad</c:v>
                </c:pt>
                <c:pt idx="39">
                  <c:v>USB Hub</c:v>
                </c:pt>
                <c:pt idx="40">
                  <c:v>Anti-Glare Screen Protector</c:v>
                </c:pt>
                <c:pt idx="41">
                  <c:v>USB-C Adapter</c:v>
                </c:pt>
                <c:pt idx="42">
                  <c:v>Laptop Sleeve</c:v>
                </c:pt>
                <c:pt idx="43">
                  <c:v>Wireless Charger</c:v>
                </c:pt>
                <c:pt idx="44">
                  <c:v>USB-C Cable</c:v>
                </c:pt>
                <c:pt idx="45">
                  <c:v>Gaming Desk</c:v>
                </c:pt>
              </c:strCache>
            </c:strRef>
          </c:cat>
          <c:val>
            <c:numRef>
              <c:f>Sheet6!$E$105:$E$150</c:f>
              <c:numCache>
                <c:formatCode>General</c:formatCode>
                <c:ptCount val="46"/>
                <c:pt idx="0">
                  <c:v>1200</c:v>
                </c:pt>
                <c:pt idx="1">
                  <c:v>500</c:v>
                </c:pt>
                <c:pt idx="2">
                  <c:v>50</c:v>
                </c:pt>
                <c:pt idx="3">
                  <c:v>100</c:v>
                </c:pt>
                <c:pt idx="4">
                  <c:v>900</c:v>
                </c:pt>
                <c:pt idx="5">
                  <c:v>700</c:v>
                </c:pt>
                <c:pt idx="6">
                  <c:v>150</c:v>
                </c:pt>
                <c:pt idx="7">
                  <c:v>200</c:v>
                </c:pt>
                <c:pt idx="8">
                  <c:v>80</c:v>
                </c:pt>
                <c:pt idx="9">
                  <c:v>60</c:v>
                </c:pt>
                <c:pt idx="10">
                  <c:v>150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25</c:v>
                </c:pt>
                <c:pt idx="15">
                  <c:v>40</c:v>
                </c:pt>
                <c:pt idx="16">
                  <c:v>100</c:v>
                </c:pt>
                <c:pt idx="17">
                  <c:v>80</c:v>
                </c:pt>
                <c:pt idx="18">
                  <c:v>120</c:v>
                </c:pt>
                <c:pt idx="19">
                  <c:v>200</c:v>
                </c:pt>
                <c:pt idx="20">
                  <c:v>400</c:v>
                </c:pt>
                <c:pt idx="21">
                  <c:v>600</c:v>
                </c:pt>
                <c:pt idx="22">
                  <c:v>350</c:v>
                </c:pt>
                <c:pt idx="23">
                  <c:v>200</c:v>
                </c:pt>
                <c:pt idx="24">
                  <c:v>80</c:v>
                </c:pt>
                <c:pt idx="25">
                  <c:v>120</c:v>
                </c:pt>
                <c:pt idx="26">
                  <c:v>60</c:v>
                </c:pt>
                <c:pt idx="27">
                  <c:v>100</c:v>
                </c:pt>
                <c:pt idx="28">
                  <c:v>80</c:v>
                </c:pt>
                <c:pt idx="29">
                  <c:v>50</c:v>
                </c:pt>
                <c:pt idx="30">
                  <c:v>30</c:v>
                </c:pt>
                <c:pt idx="31">
                  <c:v>10</c:v>
                </c:pt>
                <c:pt idx="32">
                  <c:v>5</c:v>
                </c:pt>
                <c:pt idx="33">
                  <c:v>15</c:v>
                </c:pt>
                <c:pt idx="34">
                  <c:v>20</c:v>
                </c:pt>
                <c:pt idx="35">
                  <c:v>50</c:v>
                </c:pt>
                <c:pt idx="36">
                  <c:v>5</c:v>
                </c:pt>
                <c:pt idx="37">
                  <c:v>8</c:v>
                </c:pt>
                <c:pt idx="38">
                  <c:v>20</c:v>
                </c:pt>
                <c:pt idx="39">
                  <c:v>15</c:v>
                </c:pt>
                <c:pt idx="40">
                  <c:v>10</c:v>
                </c:pt>
                <c:pt idx="41">
                  <c:v>15</c:v>
                </c:pt>
                <c:pt idx="42">
                  <c:v>20</c:v>
                </c:pt>
                <c:pt idx="43">
                  <c:v>30</c:v>
                </c:pt>
                <c:pt idx="44">
                  <c:v>8</c:v>
                </c:pt>
                <c:pt idx="4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EA-4609-8101-4AD94A799F82}"/>
            </c:ext>
          </c:extLst>
        </c:ser>
        <c:ser>
          <c:idx val="4"/>
          <c:order val="4"/>
          <c:tx>
            <c:strRef>
              <c:f>Sheet6!$F$104</c:f>
              <c:strCache>
                <c:ptCount val="1"/>
                <c:pt idx="0">
                  <c:v>Total Hand in Stock after number of unit sold=( Purchase Stock + Hand in Stock) - (Number of unit sold)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Sheet6!$A$105:$A$150</c:f>
              <c:strCache>
                <c:ptCount val="46"/>
                <c:pt idx="0">
                  <c:v>Laptop</c:v>
                </c:pt>
                <c:pt idx="1">
                  <c:v>Monitor</c:v>
                </c:pt>
                <c:pt idx="2">
                  <c:v>Keyboard</c:v>
                </c:pt>
                <c:pt idx="3">
                  <c:v>Headphones</c:v>
                </c:pt>
                <c:pt idx="4">
                  <c:v>Smartphone</c:v>
                </c:pt>
                <c:pt idx="5">
                  <c:v>Tablet</c:v>
                </c:pt>
                <c:pt idx="6">
                  <c:v>Router</c:v>
                </c:pt>
                <c:pt idx="7">
                  <c:v>External Hard Drive</c:v>
                </c:pt>
                <c:pt idx="8">
                  <c:v>Wireless Earbuds</c:v>
                </c:pt>
                <c:pt idx="9">
                  <c:v>Webcam</c:v>
                </c:pt>
                <c:pt idx="10">
                  <c:v>Desk Chair</c:v>
                </c:pt>
                <c:pt idx="11">
                  <c:v>Desk Lamp</c:v>
                </c:pt>
                <c:pt idx="12">
                  <c:v>USB Flash Drive</c:v>
                </c:pt>
                <c:pt idx="13">
                  <c:v>Ethernet Cable</c:v>
                </c:pt>
                <c:pt idx="14">
                  <c:v>Power Strip</c:v>
                </c:pt>
                <c:pt idx="15">
                  <c:v>Wireless Mouse</c:v>
                </c:pt>
                <c:pt idx="16">
                  <c:v>Gaming Keyboard</c:v>
                </c:pt>
                <c:pt idx="17">
                  <c:v>Gaming Mouse</c:v>
                </c:pt>
                <c:pt idx="18">
                  <c:v>Gaming Headset</c:v>
                </c:pt>
                <c:pt idx="19">
                  <c:v>Gaming Chair</c:v>
                </c:pt>
                <c:pt idx="20">
                  <c:v>Gaming Monitor</c:v>
                </c:pt>
                <c:pt idx="21">
                  <c:v>Graphics Card</c:v>
                </c:pt>
                <c:pt idx="22">
                  <c:v>CPU</c:v>
                </c:pt>
                <c:pt idx="23">
                  <c:v>Motherboard</c:v>
                </c:pt>
                <c:pt idx="24">
                  <c:v>RAM</c:v>
                </c:pt>
                <c:pt idx="25">
                  <c:v>SSD</c:v>
                </c:pt>
                <c:pt idx="26">
                  <c:v>HDD</c:v>
                </c:pt>
                <c:pt idx="27">
                  <c:v>Power Supply</c:v>
                </c:pt>
                <c:pt idx="28">
                  <c:v>PC Case</c:v>
                </c:pt>
                <c:pt idx="29">
                  <c:v>CPU Cooler</c:v>
                </c:pt>
                <c:pt idx="30">
                  <c:v>Monitor Stand</c:v>
                </c:pt>
                <c:pt idx="31">
                  <c:v>Mouse Pad</c:v>
                </c:pt>
                <c:pt idx="32">
                  <c:v>Thermal Paste</c:v>
                </c:pt>
                <c:pt idx="33">
                  <c:v>Cable Management Kit</c:v>
                </c:pt>
                <c:pt idx="34">
                  <c:v>WiFi Adapter</c:v>
                </c:pt>
                <c:pt idx="35">
                  <c:v>External DVD Drive</c:v>
                </c:pt>
                <c:pt idx="36">
                  <c:v>Printer Cable</c:v>
                </c:pt>
                <c:pt idx="37">
                  <c:v>Keyboard Cleaner</c:v>
                </c:pt>
                <c:pt idx="38">
                  <c:v>Laptop Cooling Pad</c:v>
                </c:pt>
                <c:pt idx="39">
                  <c:v>USB Hub</c:v>
                </c:pt>
                <c:pt idx="40">
                  <c:v>Anti-Glare Screen Protector</c:v>
                </c:pt>
                <c:pt idx="41">
                  <c:v>USB-C Adapter</c:v>
                </c:pt>
                <c:pt idx="42">
                  <c:v>Laptop Sleeve</c:v>
                </c:pt>
                <c:pt idx="43">
                  <c:v>Wireless Charger</c:v>
                </c:pt>
                <c:pt idx="44">
                  <c:v>USB-C Cable</c:v>
                </c:pt>
                <c:pt idx="45">
                  <c:v>Gaming Desk</c:v>
                </c:pt>
              </c:strCache>
            </c:strRef>
          </c:cat>
          <c:val>
            <c:numRef>
              <c:f>Sheet6!$F$105:$F$150</c:f>
              <c:numCache>
                <c:formatCode>General</c:formatCode>
                <c:ptCount val="46"/>
                <c:pt idx="0">
                  <c:v>70</c:v>
                </c:pt>
                <c:pt idx="1">
                  <c:v>60</c:v>
                </c:pt>
                <c:pt idx="2">
                  <c:v>80</c:v>
                </c:pt>
                <c:pt idx="3">
                  <c:v>44</c:v>
                </c:pt>
                <c:pt idx="4">
                  <c:v>90</c:v>
                </c:pt>
                <c:pt idx="5">
                  <c:v>65</c:v>
                </c:pt>
                <c:pt idx="6">
                  <c:v>75</c:v>
                </c:pt>
                <c:pt idx="7">
                  <c:v>39</c:v>
                </c:pt>
                <c:pt idx="8">
                  <c:v>51</c:v>
                </c:pt>
                <c:pt idx="9">
                  <c:v>60</c:v>
                </c:pt>
                <c:pt idx="10">
                  <c:v>30</c:v>
                </c:pt>
                <c:pt idx="11">
                  <c:v>46</c:v>
                </c:pt>
                <c:pt idx="12">
                  <c:v>76</c:v>
                </c:pt>
                <c:pt idx="13">
                  <c:v>90</c:v>
                </c:pt>
                <c:pt idx="14">
                  <c:v>64</c:v>
                </c:pt>
                <c:pt idx="15">
                  <c:v>55</c:v>
                </c:pt>
                <c:pt idx="16">
                  <c:v>37</c:v>
                </c:pt>
                <c:pt idx="17">
                  <c:v>42</c:v>
                </c:pt>
                <c:pt idx="18">
                  <c:v>30</c:v>
                </c:pt>
                <c:pt idx="19">
                  <c:v>23</c:v>
                </c:pt>
                <c:pt idx="20">
                  <c:v>35</c:v>
                </c:pt>
                <c:pt idx="21">
                  <c:v>58</c:v>
                </c:pt>
                <c:pt idx="22">
                  <c:v>46</c:v>
                </c:pt>
                <c:pt idx="23">
                  <c:v>39</c:v>
                </c:pt>
                <c:pt idx="24">
                  <c:v>72</c:v>
                </c:pt>
                <c:pt idx="25">
                  <c:v>69</c:v>
                </c:pt>
                <c:pt idx="26">
                  <c:v>86</c:v>
                </c:pt>
                <c:pt idx="27">
                  <c:v>53</c:v>
                </c:pt>
                <c:pt idx="28">
                  <c:v>58</c:v>
                </c:pt>
                <c:pt idx="29">
                  <c:v>42</c:v>
                </c:pt>
                <c:pt idx="30">
                  <c:v>35</c:v>
                </c:pt>
                <c:pt idx="31">
                  <c:v>70</c:v>
                </c:pt>
                <c:pt idx="32">
                  <c:v>60</c:v>
                </c:pt>
                <c:pt idx="33">
                  <c:v>42</c:v>
                </c:pt>
                <c:pt idx="34">
                  <c:v>28</c:v>
                </c:pt>
                <c:pt idx="35">
                  <c:v>21</c:v>
                </c:pt>
                <c:pt idx="36">
                  <c:v>35</c:v>
                </c:pt>
                <c:pt idx="37">
                  <c:v>58</c:v>
                </c:pt>
                <c:pt idx="38">
                  <c:v>48</c:v>
                </c:pt>
                <c:pt idx="39">
                  <c:v>39</c:v>
                </c:pt>
                <c:pt idx="40">
                  <c:v>33</c:v>
                </c:pt>
                <c:pt idx="41">
                  <c:v>30</c:v>
                </c:pt>
                <c:pt idx="42">
                  <c:v>44</c:v>
                </c:pt>
                <c:pt idx="43">
                  <c:v>62</c:v>
                </c:pt>
                <c:pt idx="44">
                  <c:v>72</c:v>
                </c:pt>
                <c:pt idx="4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EA-4609-8101-4AD94A799F82}"/>
            </c:ext>
          </c:extLst>
        </c:ser>
        <c:ser>
          <c:idx val="5"/>
          <c:order val="5"/>
          <c:tx>
            <c:strRef>
              <c:f>Sheet6!$G$104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Sheet6!$A$105:$A$150</c:f>
              <c:strCache>
                <c:ptCount val="46"/>
                <c:pt idx="0">
                  <c:v>Laptop</c:v>
                </c:pt>
                <c:pt idx="1">
                  <c:v>Monitor</c:v>
                </c:pt>
                <c:pt idx="2">
                  <c:v>Keyboard</c:v>
                </c:pt>
                <c:pt idx="3">
                  <c:v>Headphones</c:v>
                </c:pt>
                <c:pt idx="4">
                  <c:v>Smartphone</c:v>
                </c:pt>
                <c:pt idx="5">
                  <c:v>Tablet</c:v>
                </c:pt>
                <c:pt idx="6">
                  <c:v>Router</c:v>
                </c:pt>
                <c:pt idx="7">
                  <c:v>External Hard Drive</c:v>
                </c:pt>
                <c:pt idx="8">
                  <c:v>Wireless Earbuds</c:v>
                </c:pt>
                <c:pt idx="9">
                  <c:v>Webcam</c:v>
                </c:pt>
                <c:pt idx="10">
                  <c:v>Desk Chair</c:v>
                </c:pt>
                <c:pt idx="11">
                  <c:v>Desk Lamp</c:v>
                </c:pt>
                <c:pt idx="12">
                  <c:v>USB Flash Drive</c:v>
                </c:pt>
                <c:pt idx="13">
                  <c:v>Ethernet Cable</c:v>
                </c:pt>
                <c:pt idx="14">
                  <c:v>Power Strip</c:v>
                </c:pt>
                <c:pt idx="15">
                  <c:v>Wireless Mouse</c:v>
                </c:pt>
                <c:pt idx="16">
                  <c:v>Gaming Keyboard</c:v>
                </c:pt>
                <c:pt idx="17">
                  <c:v>Gaming Mouse</c:v>
                </c:pt>
                <c:pt idx="18">
                  <c:v>Gaming Headset</c:v>
                </c:pt>
                <c:pt idx="19">
                  <c:v>Gaming Chair</c:v>
                </c:pt>
                <c:pt idx="20">
                  <c:v>Gaming Monitor</c:v>
                </c:pt>
                <c:pt idx="21">
                  <c:v>Graphics Card</c:v>
                </c:pt>
                <c:pt idx="22">
                  <c:v>CPU</c:v>
                </c:pt>
                <c:pt idx="23">
                  <c:v>Motherboard</c:v>
                </c:pt>
                <c:pt idx="24">
                  <c:v>RAM</c:v>
                </c:pt>
                <c:pt idx="25">
                  <c:v>SSD</c:v>
                </c:pt>
                <c:pt idx="26">
                  <c:v>HDD</c:v>
                </c:pt>
                <c:pt idx="27">
                  <c:v>Power Supply</c:v>
                </c:pt>
                <c:pt idx="28">
                  <c:v>PC Case</c:v>
                </c:pt>
                <c:pt idx="29">
                  <c:v>CPU Cooler</c:v>
                </c:pt>
                <c:pt idx="30">
                  <c:v>Monitor Stand</c:v>
                </c:pt>
                <c:pt idx="31">
                  <c:v>Mouse Pad</c:v>
                </c:pt>
                <c:pt idx="32">
                  <c:v>Thermal Paste</c:v>
                </c:pt>
                <c:pt idx="33">
                  <c:v>Cable Management Kit</c:v>
                </c:pt>
                <c:pt idx="34">
                  <c:v>WiFi Adapter</c:v>
                </c:pt>
                <c:pt idx="35">
                  <c:v>External DVD Drive</c:v>
                </c:pt>
                <c:pt idx="36">
                  <c:v>Printer Cable</c:v>
                </c:pt>
                <c:pt idx="37">
                  <c:v>Keyboard Cleaner</c:v>
                </c:pt>
                <c:pt idx="38">
                  <c:v>Laptop Cooling Pad</c:v>
                </c:pt>
                <c:pt idx="39">
                  <c:v>USB Hub</c:v>
                </c:pt>
                <c:pt idx="40">
                  <c:v>Anti-Glare Screen Protector</c:v>
                </c:pt>
                <c:pt idx="41">
                  <c:v>USB-C Adapter</c:v>
                </c:pt>
                <c:pt idx="42">
                  <c:v>Laptop Sleeve</c:v>
                </c:pt>
                <c:pt idx="43">
                  <c:v>Wireless Charger</c:v>
                </c:pt>
                <c:pt idx="44">
                  <c:v>USB-C Cable</c:v>
                </c:pt>
                <c:pt idx="45">
                  <c:v>Gaming Desk</c:v>
                </c:pt>
              </c:strCache>
            </c:strRef>
          </c:cat>
          <c:val>
            <c:numRef>
              <c:f>Sheet6!$G$105:$G$150</c:f>
              <c:numCache>
                <c:formatCode>General</c:formatCode>
                <c:ptCount val="46"/>
              </c:numCache>
            </c:numRef>
          </c:val>
          <c:extLst>
            <c:ext xmlns:c16="http://schemas.microsoft.com/office/drawing/2014/chart" uri="{C3380CC4-5D6E-409C-BE32-E72D297353CC}">
              <c16:uniqueId val="{00000005-32EA-4609-8101-4AD94A799F82}"/>
            </c:ext>
          </c:extLst>
        </c:ser>
        <c:ser>
          <c:idx val="6"/>
          <c:order val="6"/>
          <c:tx>
            <c:strRef>
              <c:f>Sheet6!$H$104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Sheet6!$A$105:$A$150</c:f>
              <c:strCache>
                <c:ptCount val="46"/>
                <c:pt idx="0">
                  <c:v>Laptop</c:v>
                </c:pt>
                <c:pt idx="1">
                  <c:v>Monitor</c:v>
                </c:pt>
                <c:pt idx="2">
                  <c:v>Keyboard</c:v>
                </c:pt>
                <c:pt idx="3">
                  <c:v>Headphones</c:v>
                </c:pt>
                <c:pt idx="4">
                  <c:v>Smartphone</c:v>
                </c:pt>
                <c:pt idx="5">
                  <c:v>Tablet</c:v>
                </c:pt>
                <c:pt idx="6">
                  <c:v>Router</c:v>
                </c:pt>
                <c:pt idx="7">
                  <c:v>External Hard Drive</c:v>
                </c:pt>
                <c:pt idx="8">
                  <c:v>Wireless Earbuds</c:v>
                </c:pt>
                <c:pt idx="9">
                  <c:v>Webcam</c:v>
                </c:pt>
                <c:pt idx="10">
                  <c:v>Desk Chair</c:v>
                </c:pt>
                <c:pt idx="11">
                  <c:v>Desk Lamp</c:v>
                </c:pt>
                <c:pt idx="12">
                  <c:v>USB Flash Drive</c:v>
                </c:pt>
                <c:pt idx="13">
                  <c:v>Ethernet Cable</c:v>
                </c:pt>
                <c:pt idx="14">
                  <c:v>Power Strip</c:v>
                </c:pt>
                <c:pt idx="15">
                  <c:v>Wireless Mouse</c:v>
                </c:pt>
                <c:pt idx="16">
                  <c:v>Gaming Keyboard</c:v>
                </c:pt>
                <c:pt idx="17">
                  <c:v>Gaming Mouse</c:v>
                </c:pt>
                <c:pt idx="18">
                  <c:v>Gaming Headset</c:v>
                </c:pt>
                <c:pt idx="19">
                  <c:v>Gaming Chair</c:v>
                </c:pt>
                <c:pt idx="20">
                  <c:v>Gaming Monitor</c:v>
                </c:pt>
                <c:pt idx="21">
                  <c:v>Graphics Card</c:v>
                </c:pt>
                <c:pt idx="22">
                  <c:v>CPU</c:v>
                </c:pt>
                <c:pt idx="23">
                  <c:v>Motherboard</c:v>
                </c:pt>
                <c:pt idx="24">
                  <c:v>RAM</c:v>
                </c:pt>
                <c:pt idx="25">
                  <c:v>SSD</c:v>
                </c:pt>
                <c:pt idx="26">
                  <c:v>HDD</c:v>
                </c:pt>
                <c:pt idx="27">
                  <c:v>Power Supply</c:v>
                </c:pt>
                <c:pt idx="28">
                  <c:v>PC Case</c:v>
                </c:pt>
                <c:pt idx="29">
                  <c:v>CPU Cooler</c:v>
                </c:pt>
                <c:pt idx="30">
                  <c:v>Monitor Stand</c:v>
                </c:pt>
                <c:pt idx="31">
                  <c:v>Mouse Pad</c:v>
                </c:pt>
                <c:pt idx="32">
                  <c:v>Thermal Paste</c:v>
                </c:pt>
                <c:pt idx="33">
                  <c:v>Cable Management Kit</c:v>
                </c:pt>
                <c:pt idx="34">
                  <c:v>WiFi Adapter</c:v>
                </c:pt>
                <c:pt idx="35">
                  <c:v>External DVD Drive</c:v>
                </c:pt>
                <c:pt idx="36">
                  <c:v>Printer Cable</c:v>
                </c:pt>
                <c:pt idx="37">
                  <c:v>Keyboard Cleaner</c:v>
                </c:pt>
                <c:pt idx="38">
                  <c:v>Laptop Cooling Pad</c:v>
                </c:pt>
                <c:pt idx="39">
                  <c:v>USB Hub</c:v>
                </c:pt>
                <c:pt idx="40">
                  <c:v>Anti-Glare Screen Protector</c:v>
                </c:pt>
                <c:pt idx="41">
                  <c:v>USB-C Adapter</c:v>
                </c:pt>
                <c:pt idx="42">
                  <c:v>Laptop Sleeve</c:v>
                </c:pt>
                <c:pt idx="43">
                  <c:v>Wireless Charger</c:v>
                </c:pt>
                <c:pt idx="44">
                  <c:v>USB-C Cable</c:v>
                </c:pt>
                <c:pt idx="45">
                  <c:v>Gaming Desk</c:v>
                </c:pt>
              </c:strCache>
            </c:strRef>
          </c:cat>
          <c:val>
            <c:numRef>
              <c:f>Sheet6!$H$105:$H$150</c:f>
              <c:numCache>
                <c:formatCode>General</c:formatCode>
                <c:ptCount val="46"/>
              </c:numCache>
            </c:numRef>
          </c:val>
          <c:extLst>
            <c:ext xmlns:c16="http://schemas.microsoft.com/office/drawing/2014/chart" uri="{C3380CC4-5D6E-409C-BE32-E72D297353CC}">
              <c16:uniqueId val="{00000006-32EA-4609-8101-4AD94A799F82}"/>
            </c:ext>
          </c:extLst>
        </c:ser>
        <c:ser>
          <c:idx val="7"/>
          <c:order val="7"/>
          <c:tx>
            <c:strRef>
              <c:f>Sheet6!$I$104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Sheet6!$A$105:$A$150</c:f>
              <c:strCache>
                <c:ptCount val="46"/>
                <c:pt idx="0">
                  <c:v>Laptop</c:v>
                </c:pt>
                <c:pt idx="1">
                  <c:v>Monitor</c:v>
                </c:pt>
                <c:pt idx="2">
                  <c:v>Keyboard</c:v>
                </c:pt>
                <c:pt idx="3">
                  <c:v>Headphones</c:v>
                </c:pt>
                <c:pt idx="4">
                  <c:v>Smartphone</c:v>
                </c:pt>
                <c:pt idx="5">
                  <c:v>Tablet</c:v>
                </c:pt>
                <c:pt idx="6">
                  <c:v>Router</c:v>
                </c:pt>
                <c:pt idx="7">
                  <c:v>External Hard Drive</c:v>
                </c:pt>
                <c:pt idx="8">
                  <c:v>Wireless Earbuds</c:v>
                </c:pt>
                <c:pt idx="9">
                  <c:v>Webcam</c:v>
                </c:pt>
                <c:pt idx="10">
                  <c:v>Desk Chair</c:v>
                </c:pt>
                <c:pt idx="11">
                  <c:v>Desk Lamp</c:v>
                </c:pt>
                <c:pt idx="12">
                  <c:v>USB Flash Drive</c:v>
                </c:pt>
                <c:pt idx="13">
                  <c:v>Ethernet Cable</c:v>
                </c:pt>
                <c:pt idx="14">
                  <c:v>Power Strip</c:v>
                </c:pt>
                <c:pt idx="15">
                  <c:v>Wireless Mouse</c:v>
                </c:pt>
                <c:pt idx="16">
                  <c:v>Gaming Keyboard</c:v>
                </c:pt>
                <c:pt idx="17">
                  <c:v>Gaming Mouse</c:v>
                </c:pt>
                <c:pt idx="18">
                  <c:v>Gaming Headset</c:v>
                </c:pt>
                <c:pt idx="19">
                  <c:v>Gaming Chair</c:v>
                </c:pt>
                <c:pt idx="20">
                  <c:v>Gaming Monitor</c:v>
                </c:pt>
                <c:pt idx="21">
                  <c:v>Graphics Card</c:v>
                </c:pt>
                <c:pt idx="22">
                  <c:v>CPU</c:v>
                </c:pt>
                <c:pt idx="23">
                  <c:v>Motherboard</c:v>
                </c:pt>
                <c:pt idx="24">
                  <c:v>RAM</c:v>
                </c:pt>
                <c:pt idx="25">
                  <c:v>SSD</c:v>
                </c:pt>
                <c:pt idx="26">
                  <c:v>HDD</c:v>
                </c:pt>
                <c:pt idx="27">
                  <c:v>Power Supply</c:v>
                </c:pt>
                <c:pt idx="28">
                  <c:v>PC Case</c:v>
                </c:pt>
                <c:pt idx="29">
                  <c:v>CPU Cooler</c:v>
                </c:pt>
                <c:pt idx="30">
                  <c:v>Monitor Stand</c:v>
                </c:pt>
                <c:pt idx="31">
                  <c:v>Mouse Pad</c:v>
                </c:pt>
                <c:pt idx="32">
                  <c:v>Thermal Paste</c:v>
                </c:pt>
                <c:pt idx="33">
                  <c:v>Cable Management Kit</c:v>
                </c:pt>
                <c:pt idx="34">
                  <c:v>WiFi Adapter</c:v>
                </c:pt>
                <c:pt idx="35">
                  <c:v>External DVD Drive</c:v>
                </c:pt>
                <c:pt idx="36">
                  <c:v>Printer Cable</c:v>
                </c:pt>
                <c:pt idx="37">
                  <c:v>Keyboard Cleaner</c:v>
                </c:pt>
                <c:pt idx="38">
                  <c:v>Laptop Cooling Pad</c:v>
                </c:pt>
                <c:pt idx="39">
                  <c:v>USB Hub</c:v>
                </c:pt>
                <c:pt idx="40">
                  <c:v>Anti-Glare Screen Protector</c:v>
                </c:pt>
                <c:pt idx="41">
                  <c:v>USB-C Adapter</c:v>
                </c:pt>
                <c:pt idx="42">
                  <c:v>Laptop Sleeve</c:v>
                </c:pt>
                <c:pt idx="43">
                  <c:v>Wireless Charger</c:v>
                </c:pt>
                <c:pt idx="44">
                  <c:v>USB-C Cable</c:v>
                </c:pt>
                <c:pt idx="45">
                  <c:v>Gaming Desk</c:v>
                </c:pt>
              </c:strCache>
            </c:strRef>
          </c:cat>
          <c:val>
            <c:numRef>
              <c:f>Sheet6!$I$105:$I$150</c:f>
              <c:numCache>
                <c:formatCode>General</c:formatCode>
                <c:ptCount val="46"/>
              </c:numCache>
            </c:numRef>
          </c:val>
          <c:extLst>
            <c:ext xmlns:c16="http://schemas.microsoft.com/office/drawing/2014/chart" uri="{C3380CC4-5D6E-409C-BE32-E72D297353CC}">
              <c16:uniqueId val="{00000007-32EA-4609-8101-4AD94A799F82}"/>
            </c:ext>
          </c:extLst>
        </c:ser>
        <c:ser>
          <c:idx val="8"/>
          <c:order val="8"/>
          <c:tx>
            <c:strRef>
              <c:f>Sheet6!$J$104</c:f>
              <c:strCache>
                <c:ptCount val="1"/>
                <c:pt idx="0">
                  <c:v>Cost Price of Total Hand in stock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Sheet6!$A$105:$A$150</c:f>
              <c:strCache>
                <c:ptCount val="46"/>
                <c:pt idx="0">
                  <c:v>Laptop</c:v>
                </c:pt>
                <c:pt idx="1">
                  <c:v>Monitor</c:v>
                </c:pt>
                <c:pt idx="2">
                  <c:v>Keyboard</c:v>
                </c:pt>
                <c:pt idx="3">
                  <c:v>Headphones</c:v>
                </c:pt>
                <c:pt idx="4">
                  <c:v>Smartphone</c:v>
                </c:pt>
                <c:pt idx="5">
                  <c:v>Tablet</c:v>
                </c:pt>
                <c:pt idx="6">
                  <c:v>Router</c:v>
                </c:pt>
                <c:pt idx="7">
                  <c:v>External Hard Drive</c:v>
                </c:pt>
                <c:pt idx="8">
                  <c:v>Wireless Earbuds</c:v>
                </c:pt>
                <c:pt idx="9">
                  <c:v>Webcam</c:v>
                </c:pt>
                <c:pt idx="10">
                  <c:v>Desk Chair</c:v>
                </c:pt>
                <c:pt idx="11">
                  <c:v>Desk Lamp</c:v>
                </c:pt>
                <c:pt idx="12">
                  <c:v>USB Flash Drive</c:v>
                </c:pt>
                <c:pt idx="13">
                  <c:v>Ethernet Cable</c:v>
                </c:pt>
                <c:pt idx="14">
                  <c:v>Power Strip</c:v>
                </c:pt>
                <c:pt idx="15">
                  <c:v>Wireless Mouse</c:v>
                </c:pt>
                <c:pt idx="16">
                  <c:v>Gaming Keyboard</c:v>
                </c:pt>
                <c:pt idx="17">
                  <c:v>Gaming Mouse</c:v>
                </c:pt>
                <c:pt idx="18">
                  <c:v>Gaming Headset</c:v>
                </c:pt>
                <c:pt idx="19">
                  <c:v>Gaming Chair</c:v>
                </c:pt>
                <c:pt idx="20">
                  <c:v>Gaming Monitor</c:v>
                </c:pt>
                <c:pt idx="21">
                  <c:v>Graphics Card</c:v>
                </c:pt>
                <c:pt idx="22">
                  <c:v>CPU</c:v>
                </c:pt>
                <c:pt idx="23">
                  <c:v>Motherboard</c:v>
                </c:pt>
                <c:pt idx="24">
                  <c:v>RAM</c:v>
                </c:pt>
                <c:pt idx="25">
                  <c:v>SSD</c:v>
                </c:pt>
                <c:pt idx="26">
                  <c:v>HDD</c:v>
                </c:pt>
                <c:pt idx="27">
                  <c:v>Power Supply</c:v>
                </c:pt>
                <c:pt idx="28">
                  <c:v>PC Case</c:v>
                </c:pt>
                <c:pt idx="29">
                  <c:v>CPU Cooler</c:v>
                </c:pt>
                <c:pt idx="30">
                  <c:v>Monitor Stand</c:v>
                </c:pt>
                <c:pt idx="31">
                  <c:v>Mouse Pad</c:v>
                </c:pt>
                <c:pt idx="32">
                  <c:v>Thermal Paste</c:v>
                </c:pt>
                <c:pt idx="33">
                  <c:v>Cable Management Kit</c:v>
                </c:pt>
                <c:pt idx="34">
                  <c:v>WiFi Adapter</c:v>
                </c:pt>
                <c:pt idx="35">
                  <c:v>External DVD Drive</c:v>
                </c:pt>
                <c:pt idx="36">
                  <c:v>Printer Cable</c:v>
                </c:pt>
                <c:pt idx="37">
                  <c:v>Keyboard Cleaner</c:v>
                </c:pt>
                <c:pt idx="38">
                  <c:v>Laptop Cooling Pad</c:v>
                </c:pt>
                <c:pt idx="39">
                  <c:v>USB Hub</c:v>
                </c:pt>
                <c:pt idx="40">
                  <c:v>Anti-Glare Screen Protector</c:v>
                </c:pt>
                <c:pt idx="41">
                  <c:v>USB-C Adapter</c:v>
                </c:pt>
                <c:pt idx="42">
                  <c:v>Laptop Sleeve</c:v>
                </c:pt>
                <c:pt idx="43">
                  <c:v>Wireless Charger</c:v>
                </c:pt>
                <c:pt idx="44">
                  <c:v>USB-C Cable</c:v>
                </c:pt>
                <c:pt idx="45">
                  <c:v>Gaming Desk</c:v>
                </c:pt>
              </c:strCache>
            </c:strRef>
          </c:cat>
          <c:val>
            <c:numRef>
              <c:f>Sheet6!$J$105:$J$150</c:f>
              <c:numCache>
                <c:formatCode>General</c:formatCode>
                <c:ptCount val="46"/>
                <c:pt idx="0">
                  <c:v>84000</c:v>
                </c:pt>
                <c:pt idx="1">
                  <c:v>30000</c:v>
                </c:pt>
                <c:pt idx="2">
                  <c:v>4000</c:v>
                </c:pt>
                <c:pt idx="3">
                  <c:v>4400</c:v>
                </c:pt>
                <c:pt idx="4">
                  <c:v>81000</c:v>
                </c:pt>
                <c:pt idx="5">
                  <c:v>45500</c:v>
                </c:pt>
                <c:pt idx="6">
                  <c:v>11250</c:v>
                </c:pt>
                <c:pt idx="7">
                  <c:v>7800</c:v>
                </c:pt>
                <c:pt idx="8">
                  <c:v>4080</c:v>
                </c:pt>
                <c:pt idx="9">
                  <c:v>3600</c:v>
                </c:pt>
                <c:pt idx="10">
                  <c:v>4500</c:v>
                </c:pt>
                <c:pt idx="11">
                  <c:v>1380</c:v>
                </c:pt>
                <c:pt idx="12">
                  <c:v>1520</c:v>
                </c:pt>
                <c:pt idx="13">
                  <c:v>900</c:v>
                </c:pt>
                <c:pt idx="14">
                  <c:v>1600</c:v>
                </c:pt>
                <c:pt idx="15">
                  <c:v>2200</c:v>
                </c:pt>
                <c:pt idx="16">
                  <c:v>3700</c:v>
                </c:pt>
                <c:pt idx="17">
                  <c:v>3360</c:v>
                </c:pt>
                <c:pt idx="18">
                  <c:v>3600</c:v>
                </c:pt>
                <c:pt idx="19">
                  <c:v>4600</c:v>
                </c:pt>
                <c:pt idx="20">
                  <c:v>14000</c:v>
                </c:pt>
                <c:pt idx="21">
                  <c:v>34800</c:v>
                </c:pt>
                <c:pt idx="22">
                  <c:v>16100</c:v>
                </c:pt>
                <c:pt idx="23">
                  <c:v>7800</c:v>
                </c:pt>
                <c:pt idx="24">
                  <c:v>5760</c:v>
                </c:pt>
                <c:pt idx="25">
                  <c:v>8280</c:v>
                </c:pt>
                <c:pt idx="26">
                  <c:v>5160</c:v>
                </c:pt>
                <c:pt idx="27">
                  <c:v>5300</c:v>
                </c:pt>
                <c:pt idx="28">
                  <c:v>4640</c:v>
                </c:pt>
                <c:pt idx="29">
                  <c:v>2100</c:v>
                </c:pt>
                <c:pt idx="30">
                  <c:v>1050</c:v>
                </c:pt>
                <c:pt idx="31">
                  <c:v>700</c:v>
                </c:pt>
                <c:pt idx="32">
                  <c:v>300</c:v>
                </c:pt>
                <c:pt idx="33">
                  <c:v>630</c:v>
                </c:pt>
                <c:pt idx="34">
                  <c:v>560</c:v>
                </c:pt>
                <c:pt idx="35">
                  <c:v>1050</c:v>
                </c:pt>
                <c:pt idx="36">
                  <c:v>175</c:v>
                </c:pt>
                <c:pt idx="37">
                  <c:v>464</c:v>
                </c:pt>
                <c:pt idx="38">
                  <c:v>960</c:v>
                </c:pt>
                <c:pt idx="39">
                  <c:v>585</c:v>
                </c:pt>
                <c:pt idx="40">
                  <c:v>330</c:v>
                </c:pt>
                <c:pt idx="41">
                  <c:v>450</c:v>
                </c:pt>
                <c:pt idx="42">
                  <c:v>880</c:v>
                </c:pt>
                <c:pt idx="43">
                  <c:v>1860</c:v>
                </c:pt>
                <c:pt idx="44">
                  <c:v>576</c:v>
                </c:pt>
                <c:pt idx="45">
                  <c:v>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EA-4609-8101-4AD94A799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69615"/>
        <c:axId val="118988335"/>
      </c:barChart>
      <c:catAx>
        <c:axId val="11896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8335"/>
        <c:crosses val="autoZero"/>
        <c:auto val="1"/>
        <c:lblAlgn val="ctr"/>
        <c:lblOffset val="100"/>
        <c:noMultiLvlLbl val="0"/>
      </c:catAx>
      <c:valAx>
        <c:axId val="1189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69615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171450</xdr:rowOff>
    </xdr:from>
    <xdr:to>
      <xdr:col>9</xdr:col>
      <xdr:colOff>19050</xdr:colOff>
      <xdr:row>11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CDD97-363F-7D21-753D-91EC06223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15</xdr:row>
      <xdr:rowOff>19050</xdr:rowOff>
    </xdr:from>
    <xdr:to>
      <xdr:col>9</xdr:col>
      <xdr:colOff>9525</xdr:colOff>
      <xdr:row>25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08A275-D902-5651-C859-FCEB1A980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17369</xdr:colOff>
      <xdr:row>29</xdr:row>
      <xdr:rowOff>197784</xdr:rowOff>
    </xdr:from>
    <xdr:to>
      <xdr:col>9</xdr:col>
      <xdr:colOff>17369</xdr:colOff>
      <xdr:row>39</xdr:row>
      <xdr:rowOff>188259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0D91D0-6AF4-B6B2-EE9A-B55862DFD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</xdr:colOff>
      <xdr:row>42</xdr:row>
      <xdr:rowOff>190500</xdr:rowOff>
    </xdr:from>
    <xdr:to>
      <xdr:col>8</xdr:col>
      <xdr:colOff>590550</xdr:colOff>
      <xdr:row>58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4B668A-B91F-99CE-16DB-7D6FF372D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57149</xdr:rowOff>
    </xdr:from>
    <xdr:to>
      <xdr:col>3</xdr:col>
      <xdr:colOff>908957</xdr:colOff>
      <xdr:row>21</xdr:row>
      <xdr:rowOff>5442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22C1C-B69A-2746-4F0E-B9184D2E4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29</xdr:row>
      <xdr:rowOff>33337</xdr:rowOff>
    </xdr:from>
    <xdr:to>
      <xdr:col>3</xdr:col>
      <xdr:colOff>904875</xdr:colOff>
      <xdr:row>43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0241BE-6B1F-7F18-4570-BE523FFEC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14286</xdr:rowOff>
    </xdr:from>
    <xdr:to>
      <xdr:col>16</xdr:col>
      <xdr:colOff>19050</xdr:colOff>
      <xdr:row>21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D40D3B-D93A-3A18-0B45-5D258FD88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38099</xdr:colOff>
      <xdr:row>54</xdr:row>
      <xdr:rowOff>14286</xdr:rowOff>
    </xdr:from>
    <xdr:to>
      <xdr:col>15</xdr:col>
      <xdr:colOff>600074</xdr:colOff>
      <xdr:row>75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3D6809-AC76-88BA-BEDB-AA53EA2C7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13965</xdr:colOff>
      <xdr:row>103</xdr:row>
      <xdr:rowOff>7733</xdr:rowOff>
    </xdr:from>
    <xdr:to>
      <xdr:col>27</xdr:col>
      <xdr:colOff>1</xdr:colOff>
      <xdr:row>128</xdr:row>
      <xdr:rowOff>154689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9D1108-60E0-8806-8E13-F5BFEAF44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kkip\Desktop\Statistics%20Project.xlsx" TargetMode="External"/><Relationship Id="rId1" Type="http://schemas.openxmlformats.org/officeDocument/2006/relationships/externalLinkPath" Target="Statistics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entory Records Data"/>
      <sheetName val="Sheet1"/>
      <sheetName val="Sheet2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>
        <row r="128">
          <cell r="B128" t="str">
            <v>Purchase/
Stock in</v>
          </cell>
          <cell r="C128" t="str">
            <v>Hand-In-
Stock</v>
          </cell>
          <cell r="D128" t="str">
            <v>Number of 
Units Sold</v>
          </cell>
          <cell r="E128" t="str">
            <v>Cost Price 
Per Unit (USD)</v>
          </cell>
          <cell r="F128" t="str">
            <v>Total Hand in Stock after number of unit sold=( Purchase Stock + Hand in Stock) - (Number of unit sold)</v>
          </cell>
          <cell r="J128" t="str">
            <v>Cost Price of Total Hand in stock</v>
          </cell>
        </row>
        <row r="129">
          <cell r="A129" t="str">
            <v>Laptop</v>
          </cell>
          <cell r="B129">
            <v>20</v>
          </cell>
          <cell r="C129">
            <v>60</v>
          </cell>
          <cell r="D129">
            <v>10</v>
          </cell>
          <cell r="E129">
            <v>1200</v>
          </cell>
          <cell r="F129">
            <v>70</v>
          </cell>
          <cell r="J129">
            <v>84000</v>
          </cell>
        </row>
        <row r="130">
          <cell r="A130" t="str">
            <v>Monitor</v>
          </cell>
          <cell r="B130">
            <v>15</v>
          </cell>
          <cell r="C130">
            <v>50</v>
          </cell>
          <cell r="D130">
            <v>5</v>
          </cell>
          <cell r="E130">
            <v>500</v>
          </cell>
          <cell r="F130">
            <v>60</v>
          </cell>
          <cell r="J130">
            <v>30000</v>
          </cell>
        </row>
        <row r="131">
          <cell r="A131" t="str">
            <v>Keyboard</v>
          </cell>
          <cell r="B131">
            <v>25</v>
          </cell>
          <cell r="C131">
            <v>70</v>
          </cell>
          <cell r="D131">
            <v>15</v>
          </cell>
          <cell r="E131">
            <v>50</v>
          </cell>
          <cell r="F131">
            <v>80</v>
          </cell>
          <cell r="J131">
            <v>4000</v>
          </cell>
        </row>
        <row r="132">
          <cell r="A132" t="str">
            <v>Headphones</v>
          </cell>
          <cell r="B132">
            <v>10</v>
          </cell>
          <cell r="C132">
            <v>37</v>
          </cell>
          <cell r="D132">
            <v>3</v>
          </cell>
          <cell r="E132">
            <v>100</v>
          </cell>
          <cell r="F132">
            <v>44</v>
          </cell>
          <cell r="J132">
            <v>4400</v>
          </cell>
        </row>
        <row r="133">
          <cell r="A133" t="str">
            <v>Smartphone</v>
          </cell>
          <cell r="B133">
            <v>30</v>
          </cell>
          <cell r="C133">
            <v>80</v>
          </cell>
          <cell r="D133">
            <v>20</v>
          </cell>
          <cell r="E133">
            <v>900</v>
          </cell>
          <cell r="F133">
            <v>90</v>
          </cell>
          <cell r="J133">
            <v>81000</v>
          </cell>
        </row>
        <row r="134">
          <cell r="A134" t="str">
            <v>Tablet</v>
          </cell>
          <cell r="B134">
            <v>18</v>
          </cell>
          <cell r="C134">
            <v>55</v>
          </cell>
          <cell r="D134">
            <v>8</v>
          </cell>
          <cell r="E134">
            <v>700</v>
          </cell>
          <cell r="F134">
            <v>65</v>
          </cell>
          <cell r="J134">
            <v>45500</v>
          </cell>
        </row>
        <row r="135">
          <cell r="A135" t="str">
            <v>Router</v>
          </cell>
          <cell r="B135">
            <v>22</v>
          </cell>
          <cell r="C135">
            <v>65</v>
          </cell>
          <cell r="D135">
            <v>12</v>
          </cell>
          <cell r="E135">
            <v>150</v>
          </cell>
          <cell r="F135">
            <v>75</v>
          </cell>
          <cell r="J135">
            <v>11250</v>
          </cell>
        </row>
        <row r="136">
          <cell r="A136" t="str">
            <v>External Hard Drive</v>
          </cell>
          <cell r="B136">
            <v>12</v>
          </cell>
          <cell r="C136">
            <v>32</v>
          </cell>
          <cell r="D136">
            <v>5</v>
          </cell>
          <cell r="E136">
            <v>200</v>
          </cell>
          <cell r="F136">
            <v>39</v>
          </cell>
          <cell r="J136">
            <v>7800</v>
          </cell>
        </row>
        <row r="137">
          <cell r="A137" t="str">
            <v>Wireless Earbuds</v>
          </cell>
          <cell r="B137">
            <v>15</v>
          </cell>
          <cell r="C137">
            <v>43</v>
          </cell>
          <cell r="D137">
            <v>7</v>
          </cell>
          <cell r="E137">
            <v>80</v>
          </cell>
          <cell r="F137">
            <v>51</v>
          </cell>
          <cell r="J137">
            <v>4080</v>
          </cell>
        </row>
        <row r="138">
          <cell r="A138" t="str">
            <v>Webcam</v>
          </cell>
          <cell r="B138">
            <v>20</v>
          </cell>
          <cell r="C138">
            <v>50</v>
          </cell>
          <cell r="D138">
            <v>10</v>
          </cell>
          <cell r="E138">
            <v>60</v>
          </cell>
          <cell r="F138">
            <v>60</v>
          </cell>
          <cell r="J138">
            <v>3600</v>
          </cell>
        </row>
        <row r="139">
          <cell r="A139" t="str">
            <v>Desk Chair</v>
          </cell>
          <cell r="B139">
            <v>8</v>
          </cell>
          <cell r="C139">
            <v>25</v>
          </cell>
          <cell r="D139">
            <v>3</v>
          </cell>
          <cell r="E139">
            <v>150</v>
          </cell>
          <cell r="F139">
            <v>30</v>
          </cell>
          <cell r="J139">
            <v>4500</v>
          </cell>
        </row>
        <row r="140">
          <cell r="A140" t="str">
            <v>Desk Lamp</v>
          </cell>
          <cell r="B140">
            <v>15</v>
          </cell>
          <cell r="C140">
            <v>38</v>
          </cell>
          <cell r="D140">
            <v>7</v>
          </cell>
          <cell r="E140">
            <v>30</v>
          </cell>
          <cell r="F140">
            <v>46</v>
          </cell>
          <cell r="J140">
            <v>1380</v>
          </cell>
        </row>
        <row r="141">
          <cell r="A141" t="str">
            <v>USB Flash Drive</v>
          </cell>
          <cell r="B141">
            <v>25</v>
          </cell>
          <cell r="C141">
            <v>63</v>
          </cell>
          <cell r="D141">
            <v>12</v>
          </cell>
          <cell r="E141">
            <v>20</v>
          </cell>
          <cell r="F141">
            <v>76</v>
          </cell>
          <cell r="J141">
            <v>1520</v>
          </cell>
        </row>
        <row r="142">
          <cell r="A142" t="str">
            <v>Ethernet Cable</v>
          </cell>
          <cell r="B142">
            <v>30</v>
          </cell>
          <cell r="C142">
            <v>75</v>
          </cell>
          <cell r="D142">
            <v>15</v>
          </cell>
          <cell r="E142">
            <v>10</v>
          </cell>
          <cell r="F142">
            <v>90</v>
          </cell>
          <cell r="J142">
            <v>900</v>
          </cell>
        </row>
        <row r="143">
          <cell r="A143" t="str">
            <v>Power Strip</v>
          </cell>
          <cell r="B143">
            <v>20</v>
          </cell>
          <cell r="C143">
            <v>52</v>
          </cell>
          <cell r="D143">
            <v>8</v>
          </cell>
          <cell r="E143">
            <v>25</v>
          </cell>
          <cell r="F143">
            <v>64</v>
          </cell>
          <cell r="J143">
            <v>1600</v>
          </cell>
        </row>
        <row r="144">
          <cell r="A144" t="str">
            <v>Wireless Mouse</v>
          </cell>
          <cell r="B144">
            <v>15</v>
          </cell>
          <cell r="C144">
            <v>45</v>
          </cell>
          <cell r="D144">
            <v>5</v>
          </cell>
          <cell r="E144">
            <v>40</v>
          </cell>
          <cell r="F144">
            <v>55</v>
          </cell>
          <cell r="J144">
            <v>2200</v>
          </cell>
        </row>
        <row r="145">
          <cell r="A145" t="str">
            <v>Gaming Keyboard</v>
          </cell>
          <cell r="B145">
            <v>10</v>
          </cell>
          <cell r="C145">
            <v>31</v>
          </cell>
          <cell r="D145">
            <v>4</v>
          </cell>
          <cell r="E145">
            <v>100</v>
          </cell>
          <cell r="F145">
            <v>37</v>
          </cell>
          <cell r="J145">
            <v>3700</v>
          </cell>
        </row>
        <row r="146">
          <cell r="A146" t="str">
            <v>Gaming Mouse</v>
          </cell>
          <cell r="B146">
            <v>12</v>
          </cell>
          <cell r="C146">
            <v>36</v>
          </cell>
          <cell r="D146">
            <v>6</v>
          </cell>
          <cell r="E146">
            <v>80</v>
          </cell>
          <cell r="F146">
            <v>42</v>
          </cell>
          <cell r="J146">
            <v>3360</v>
          </cell>
        </row>
        <row r="147">
          <cell r="A147" t="str">
            <v>Gaming Headset</v>
          </cell>
          <cell r="B147">
            <v>8</v>
          </cell>
          <cell r="C147">
            <v>25</v>
          </cell>
          <cell r="D147">
            <v>3</v>
          </cell>
          <cell r="E147">
            <v>120</v>
          </cell>
          <cell r="F147">
            <v>30</v>
          </cell>
          <cell r="J147">
            <v>3600</v>
          </cell>
        </row>
        <row r="148">
          <cell r="A148" t="str">
            <v>Gaming Chair</v>
          </cell>
          <cell r="B148">
            <v>6</v>
          </cell>
          <cell r="C148">
            <v>19</v>
          </cell>
          <cell r="D148">
            <v>2</v>
          </cell>
          <cell r="E148">
            <v>200</v>
          </cell>
          <cell r="F148">
            <v>23</v>
          </cell>
          <cell r="J148">
            <v>4600</v>
          </cell>
        </row>
        <row r="149">
          <cell r="A149" t="str">
            <v>Gaming Monitor</v>
          </cell>
          <cell r="B149">
            <v>10</v>
          </cell>
          <cell r="C149">
            <v>29</v>
          </cell>
          <cell r="D149">
            <v>4</v>
          </cell>
          <cell r="E149">
            <v>400</v>
          </cell>
          <cell r="F149">
            <v>35</v>
          </cell>
          <cell r="J149">
            <v>14000</v>
          </cell>
        </row>
        <row r="150">
          <cell r="A150" t="str">
            <v>Graphics Card</v>
          </cell>
          <cell r="B150">
            <v>18</v>
          </cell>
          <cell r="C150">
            <v>49</v>
          </cell>
          <cell r="D150">
            <v>9</v>
          </cell>
          <cell r="E150">
            <v>600</v>
          </cell>
          <cell r="F150">
            <v>58</v>
          </cell>
          <cell r="J150">
            <v>34800</v>
          </cell>
        </row>
        <row r="151">
          <cell r="A151" t="str">
            <v>CPU</v>
          </cell>
          <cell r="B151">
            <v>15</v>
          </cell>
          <cell r="C151">
            <v>38</v>
          </cell>
          <cell r="D151">
            <v>7</v>
          </cell>
          <cell r="E151">
            <v>350</v>
          </cell>
          <cell r="F151">
            <v>46</v>
          </cell>
          <cell r="J151">
            <v>16100</v>
          </cell>
        </row>
        <row r="152">
          <cell r="A152" t="str">
            <v>Motherboard</v>
          </cell>
          <cell r="B152">
            <v>12</v>
          </cell>
          <cell r="C152">
            <v>32</v>
          </cell>
          <cell r="D152">
            <v>5</v>
          </cell>
          <cell r="E152">
            <v>200</v>
          </cell>
          <cell r="F152">
            <v>39</v>
          </cell>
          <cell r="J152">
            <v>7800</v>
          </cell>
        </row>
        <row r="153">
          <cell r="A153" t="str">
            <v>RAM</v>
          </cell>
          <cell r="B153">
            <v>22</v>
          </cell>
          <cell r="C153">
            <v>61</v>
          </cell>
          <cell r="D153">
            <v>11</v>
          </cell>
          <cell r="E153">
            <v>80</v>
          </cell>
          <cell r="F153">
            <v>72</v>
          </cell>
          <cell r="J153">
            <v>5760</v>
          </cell>
        </row>
        <row r="154">
          <cell r="A154" t="str">
            <v>SSD</v>
          </cell>
          <cell r="B154">
            <v>20</v>
          </cell>
          <cell r="C154">
            <v>57</v>
          </cell>
          <cell r="D154">
            <v>8</v>
          </cell>
          <cell r="E154">
            <v>120</v>
          </cell>
          <cell r="F154">
            <v>69</v>
          </cell>
          <cell r="J154">
            <v>8280</v>
          </cell>
        </row>
        <row r="155">
          <cell r="A155" t="str">
            <v>HDD</v>
          </cell>
          <cell r="B155">
            <v>25</v>
          </cell>
          <cell r="C155">
            <v>73</v>
          </cell>
          <cell r="D155">
            <v>12</v>
          </cell>
          <cell r="E155">
            <v>60</v>
          </cell>
          <cell r="F155">
            <v>86</v>
          </cell>
          <cell r="J155">
            <v>5160</v>
          </cell>
        </row>
        <row r="156">
          <cell r="A156" t="str">
            <v>Power Supply</v>
          </cell>
          <cell r="B156">
            <v>15</v>
          </cell>
          <cell r="C156">
            <v>44</v>
          </cell>
          <cell r="D156">
            <v>6</v>
          </cell>
          <cell r="E156">
            <v>100</v>
          </cell>
          <cell r="F156">
            <v>53</v>
          </cell>
          <cell r="J156">
            <v>5300</v>
          </cell>
        </row>
        <row r="157">
          <cell r="A157" t="str">
            <v>PC Case</v>
          </cell>
          <cell r="B157">
            <v>18</v>
          </cell>
          <cell r="C157">
            <v>49</v>
          </cell>
          <cell r="D157">
            <v>9</v>
          </cell>
          <cell r="E157">
            <v>80</v>
          </cell>
          <cell r="F157">
            <v>58</v>
          </cell>
          <cell r="J157">
            <v>4640</v>
          </cell>
        </row>
        <row r="158">
          <cell r="A158" t="str">
            <v>CPU Cooler</v>
          </cell>
          <cell r="B158">
            <v>12</v>
          </cell>
          <cell r="C158">
            <v>34</v>
          </cell>
          <cell r="D158">
            <v>4</v>
          </cell>
          <cell r="E158">
            <v>50</v>
          </cell>
          <cell r="F158">
            <v>42</v>
          </cell>
          <cell r="J158">
            <v>2100</v>
          </cell>
        </row>
        <row r="159">
          <cell r="A159" t="str">
            <v>Monitor Stand</v>
          </cell>
          <cell r="B159">
            <v>10</v>
          </cell>
          <cell r="C159">
            <v>28</v>
          </cell>
          <cell r="D159">
            <v>3</v>
          </cell>
          <cell r="E159">
            <v>30</v>
          </cell>
          <cell r="F159">
            <v>35</v>
          </cell>
          <cell r="J159">
            <v>1050</v>
          </cell>
        </row>
        <row r="160">
          <cell r="A160" t="str">
            <v>Mouse Pad</v>
          </cell>
          <cell r="B160">
            <v>20</v>
          </cell>
          <cell r="C160">
            <v>58</v>
          </cell>
          <cell r="D160">
            <v>8</v>
          </cell>
          <cell r="E160">
            <v>10</v>
          </cell>
          <cell r="F160">
            <v>70</v>
          </cell>
          <cell r="J160">
            <v>700</v>
          </cell>
        </row>
        <row r="161">
          <cell r="A161" t="str">
            <v>Thermal Paste</v>
          </cell>
          <cell r="B161">
            <v>15</v>
          </cell>
          <cell r="C161">
            <v>50</v>
          </cell>
          <cell r="D161">
            <v>5</v>
          </cell>
          <cell r="E161">
            <v>5</v>
          </cell>
          <cell r="F161">
            <v>60</v>
          </cell>
          <cell r="J161">
            <v>300</v>
          </cell>
        </row>
        <row r="162">
          <cell r="A162" t="str">
            <v>Cable Management Kit</v>
          </cell>
          <cell r="B162">
            <v>12</v>
          </cell>
          <cell r="C162">
            <v>34</v>
          </cell>
          <cell r="D162">
            <v>4</v>
          </cell>
          <cell r="E162">
            <v>15</v>
          </cell>
          <cell r="F162">
            <v>42</v>
          </cell>
          <cell r="J162">
            <v>630</v>
          </cell>
        </row>
        <row r="163">
          <cell r="A163" t="str">
            <v>WiFi Adapter</v>
          </cell>
          <cell r="B163">
            <v>8</v>
          </cell>
          <cell r="C163">
            <v>23</v>
          </cell>
          <cell r="D163">
            <v>3</v>
          </cell>
          <cell r="E163">
            <v>20</v>
          </cell>
          <cell r="F163">
            <v>28</v>
          </cell>
          <cell r="J163">
            <v>560</v>
          </cell>
        </row>
        <row r="164">
          <cell r="A164" t="str">
            <v>External DVD Drive</v>
          </cell>
          <cell r="B164">
            <v>6</v>
          </cell>
          <cell r="C164">
            <v>17</v>
          </cell>
          <cell r="D164">
            <v>2</v>
          </cell>
          <cell r="E164">
            <v>50</v>
          </cell>
          <cell r="F164">
            <v>21</v>
          </cell>
          <cell r="J164">
            <v>1050</v>
          </cell>
        </row>
        <row r="165">
          <cell r="A165" t="str">
            <v>Printer Cable</v>
          </cell>
          <cell r="B165">
            <v>10</v>
          </cell>
          <cell r="C165">
            <v>29</v>
          </cell>
          <cell r="D165">
            <v>4</v>
          </cell>
          <cell r="E165">
            <v>5</v>
          </cell>
          <cell r="F165">
            <v>35</v>
          </cell>
          <cell r="J165">
            <v>175</v>
          </cell>
        </row>
        <row r="166">
          <cell r="A166" t="str">
            <v>Keyboard Cleaner</v>
          </cell>
          <cell r="B166">
            <v>18</v>
          </cell>
          <cell r="C166">
            <v>49</v>
          </cell>
          <cell r="D166">
            <v>9</v>
          </cell>
          <cell r="E166">
            <v>8</v>
          </cell>
          <cell r="F166">
            <v>58</v>
          </cell>
          <cell r="J166">
            <v>464</v>
          </cell>
        </row>
        <row r="167">
          <cell r="A167" t="str">
            <v>Laptop Cooling Pad</v>
          </cell>
          <cell r="B167">
            <v>15</v>
          </cell>
          <cell r="C167">
            <v>39</v>
          </cell>
          <cell r="D167">
            <v>6</v>
          </cell>
          <cell r="E167">
            <v>20</v>
          </cell>
          <cell r="F167">
            <v>48</v>
          </cell>
          <cell r="J167">
            <v>960</v>
          </cell>
        </row>
        <row r="168">
          <cell r="A168" t="str">
            <v>USB Hub</v>
          </cell>
          <cell r="B168">
            <v>12</v>
          </cell>
          <cell r="C168">
            <v>31</v>
          </cell>
          <cell r="D168">
            <v>4</v>
          </cell>
          <cell r="E168">
            <v>15</v>
          </cell>
          <cell r="F168">
            <v>39</v>
          </cell>
          <cell r="J168">
            <v>585</v>
          </cell>
        </row>
        <row r="169">
          <cell r="A169" t="str">
            <v>Anti-Glare Screen Protector</v>
          </cell>
          <cell r="B169">
            <v>8</v>
          </cell>
          <cell r="C169">
            <v>28</v>
          </cell>
          <cell r="D169">
            <v>3</v>
          </cell>
          <cell r="E169">
            <v>10</v>
          </cell>
          <cell r="F169">
            <v>33</v>
          </cell>
          <cell r="J169">
            <v>330</v>
          </cell>
        </row>
        <row r="170">
          <cell r="A170" t="str">
            <v>USB-C Adapter</v>
          </cell>
          <cell r="B170">
            <v>10</v>
          </cell>
          <cell r="C170">
            <v>24</v>
          </cell>
          <cell r="D170">
            <v>4</v>
          </cell>
          <cell r="E170">
            <v>15</v>
          </cell>
          <cell r="F170">
            <v>30</v>
          </cell>
          <cell r="J170">
            <v>450</v>
          </cell>
        </row>
        <row r="171">
          <cell r="A171" t="str">
            <v>Laptop Sleeve</v>
          </cell>
          <cell r="B171">
            <v>12</v>
          </cell>
          <cell r="C171">
            <v>37</v>
          </cell>
          <cell r="D171">
            <v>5</v>
          </cell>
          <cell r="E171">
            <v>20</v>
          </cell>
          <cell r="F171">
            <v>44</v>
          </cell>
          <cell r="J171">
            <v>880</v>
          </cell>
        </row>
        <row r="172">
          <cell r="A172" t="str">
            <v>Wireless Charger</v>
          </cell>
          <cell r="B172">
            <v>18</v>
          </cell>
          <cell r="C172">
            <v>51</v>
          </cell>
          <cell r="D172">
            <v>7</v>
          </cell>
          <cell r="E172">
            <v>30</v>
          </cell>
          <cell r="F172">
            <v>62</v>
          </cell>
          <cell r="J172">
            <v>1860</v>
          </cell>
        </row>
        <row r="173">
          <cell r="A173" t="str">
            <v>USB-C Cable</v>
          </cell>
          <cell r="B173">
            <v>20</v>
          </cell>
          <cell r="C173">
            <v>61</v>
          </cell>
          <cell r="D173">
            <v>9</v>
          </cell>
          <cell r="E173">
            <v>8</v>
          </cell>
          <cell r="F173">
            <v>72</v>
          </cell>
          <cell r="J173">
            <v>576</v>
          </cell>
        </row>
        <row r="174">
          <cell r="A174" t="str">
            <v>Gaming Desk</v>
          </cell>
          <cell r="B174">
            <v>10</v>
          </cell>
          <cell r="C174">
            <v>28</v>
          </cell>
          <cell r="D174">
            <v>3</v>
          </cell>
          <cell r="E174">
            <v>150</v>
          </cell>
          <cell r="F174">
            <v>35</v>
          </cell>
          <cell r="J174">
            <v>5250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E7F87C-A05A-4BBD-B5D2-47FBAE215FC1}" name="Table3" displayName="Table3" ref="A3:H49" totalsRowShown="0" headerRowDxfId="7" dataDxfId="6">
  <autoFilter ref="A3:H49" xr:uid="{30E7F87C-A05A-4BBD-B5D2-47FBAE215FC1}"/>
  <tableColumns count="8">
    <tableColumn id="1" xr3:uid="{BE9CFAB5-AE75-4822-8FDC-07D4CA7B1062}" name="Product ID"/>
    <tableColumn id="2" xr3:uid="{3A0FD097-9B96-4617-B282-E0EBB56569E1}" name="Product Name"/>
    <tableColumn id="3" xr3:uid="{2CEDB03E-E870-4BA6-B868-18FE68EC2385}" name="Opening Stock" dataDxfId="5"/>
    <tableColumn id="4" xr3:uid="{978BFAD5-1969-4E49-9017-5205005EC1D0}" name="Purchase/stock in" dataDxfId="4"/>
    <tableColumn id="5" xr3:uid="{3B082E90-A001-4B95-9E7D-161728F3EB42}" name="Number of units sold" dataDxfId="3"/>
    <tableColumn id="6" xr3:uid="{5A272699-0642-41F2-926F-2B917CDDF5CE}" name="Hand In Stock" dataDxfId="2"/>
    <tableColumn id="7" xr3:uid="{555D655F-0C53-4D2C-9D0F-525D24CA0679}" name="Cost prize  per unit (USD)" dataDxfId="1"/>
    <tableColumn id="8" xr3:uid="{2B82FD93-4D2D-4126-A74B-5082458CFAFE}" name="Cost Price Total (USD)" dataDxfId="0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053C-1601-4C51-B652-9454A1C20377}">
  <dimension ref="A3:H49"/>
  <sheetViews>
    <sheetView workbookViewId="0">
      <selection activeCell="J46" sqref="J46"/>
    </sheetView>
  </sheetViews>
  <sheetFormatPr defaultRowHeight="15" x14ac:dyDescent="0.25"/>
  <cols>
    <col min="1" max="1" width="12.28515625" customWidth="1"/>
    <col min="2" max="2" width="25.85546875" bestFit="1" customWidth="1"/>
    <col min="3" max="3" width="8.85546875" customWidth="1"/>
    <col min="4" max="4" width="9.85546875" customWidth="1"/>
    <col min="5" max="5" width="11.42578125" customWidth="1"/>
    <col min="6" max="6" width="8.7109375" customWidth="1"/>
    <col min="7" max="8" width="10.7109375" customWidth="1"/>
  </cols>
  <sheetData>
    <row r="3" spans="1:8" ht="45" x14ac:dyDescent="0.25">
      <c r="A3" s="2" t="s">
        <v>0</v>
      </c>
      <c r="B3" s="2" t="s">
        <v>1</v>
      </c>
      <c r="C3" s="2" t="s">
        <v>94</v>
      </c>
      <c r="D3" s="2" t="s">
        <v>95</v>
      </c>
      <c r="E3" s="2" t="s">
        <v>96</v>
      </c>
      <c r="F3" s="2" t="s">
        <v>97</v>
      </c>
      <c r="G3" s="2" t="s">
        <v>98</v>
      </c>
      <c r="H3" s="2" t="s">
        <v>99</v>
      </c>
    </row>
    <row r="4" spans="1:8" x14ac:dyDescent="0.25">
      <c r="A4" t="s">
        <v>2</v>
      </c>
      <c r="B4" t="s">
        <v>3</v>
      </c>
      <c r="C4">
        <v>50</v>
      </c>
      <c r="D4">
        <v>20</v>
      </c>
      <c r="E4">
        <v>10</v>
      </c>
      <c r="F4">
        <v>60</v>
      </c>
      <c r="G4">
        <v>1200</v>
      </c>
      <c r="H4">
        <v>72000</v>
      </c>
    </row>
    <row r="5" spans="1:8" x14ac:dyDescent="0.25">
      <c r="A5" t="s">
        <v>4</v>
      </c>
      <c r="B5" t="s">
        <v>5</v>
      </c>
      <c r="C5">
        <v>40</v>
      </c>
      <c r="D5">
        <v>15</v>
      </c>
      <c r="E5">
        <v>5</v>
      </c>
      <c r="F5">
        <v>50</v>
      </c>
      <c r="G5">
        <v>500</v>
      </c>
      <c r="H5">
        <v>25000</v>
      </c>
    </row>
    <row r="6" spans="1:8" x14ac:dyDescent="0.25">
      <c r="A6" t="s">
        <v>6</v>
      </c>
      <c r="B6" t="s">
        <v>7</v>
      </c>
      <c r="C6">
        <v>60</v>
      </c>
      <c r="D6">
        <v>25</v>
      </c>
      <c r="E6">
        <v>15</v>
      </c>
      <c r="F6">
        <v>70</v>
      </c>
      <c r="G6">
        <v>50</v>
      </c>
      <c r="H6">
        <v>3500</v>
      </c>
    </row>
    <row r="7" spans="1:8" x14ac:dyDescent="0.25">
      <c r="A7" t="s">
        <v>8</v>
      </c>
      <c r="B7" t="s">
        <v>9</v>
      </c>
      <c r="C7">
        <v>30</v>
      </c>
      <c r="D7">
        <v>10</v>
      </c>
      <c r="E7">
        <v>3</v>
      </c>
      <c r="F7">
        <v>37</v>
      </c>
      <c r="G7">
        <v>100</v>
      </c>
      <c r="H7">
        <v>3700</v>
      </c>
    </row>
    <row r="8" spans="1:8" x14ac:dyDescent="0.25">
      <c r="A8" t="s">
        <v>10</v>
      </c>
      <c r="B8" t="s">
        <v>11</v>
      </c>
      <c r="C8">
        <v>70</v>
      </c>
      <c r="D8">
        <v>30</v>
      </c>
      <c r="E8">
        <v>20</v>
      </c>
      <c r="F8">
        <v>80</v>
      </c>
      <c r="G8">
        <v>900</v>
      </c>
      <c r="H8">
        <v>72000</v>
      </c>
    </row>
    <row r="9" spans="1:8" x14ac:dyDescent="0.25">
      <c r="A9" t="s">
        <v>12</v>
      </c>
      <c r="B9" t="s">
        <v>13</v>
      </c>
      <c r="C9" s="1">
        <v>45</v>
      </c>
      <c r="D9" s="1">
        <v>18</v>
      </c>
      <c r="E9" s="1">
        <v>8</v>
      </c>
      <c r="F9" s="1">
        <v>55</v>
      </c>
      <c r="G9" s="1">
        <v>700</v>
      </c>
      <c r="H9" s="1">
        <v>38500</v>
      </c>
    </row>
    <row r="10" spans="1:8" x14ac:dyDescent="0.25">
      <c r="A10" t="s">
        <v>14</v>
      </c>
      <c r="B10" t="s">
        <v>15</v>
      </c>
      <c r="C10" s="1">
        <v>55</v>
      </c>
      <c r="D10" s="1">
        <v>22</v>
      </c>
      <c r="E10" s="1">
        <v>12</v>
      </c>
      <c r="F10" s="1">
        <v>65</v>
      </c>
      <c r="G10" s="1">
        <v>150</v>
      </c>
      <c r="H10" s="1">
        <v>9750</v>
      </c>
    </row>
    <row r="11" spans="1:8" x14ac:dyDescent="0.25">
      <c r="A11" t="s">
        <v>16</v>
      </c>
      <c r="B11" t="s">
        <v>17</v>
      </c>
      <c r="C11" s="1">
        <v>25</v>
      </c>
      <c r="D11" s="1">
        <v>12</v>
      </c>
      <c r="E11" s="1">
        <v>5</v>
      </c>
      <c r="F11" s="1">
        <v>32</v>
      </c>
      <c r="G11" s="1">
        <v>200</v>
      </c>
      <c r="H11" s="1">
        <v>6400</v>
      </c>
    </row>
    <row r="12" spans="1:8" x14ac:dyDescent="0.25">
      <c r="A12" t="s">
        <v>18</v>
      </c>
      <c r="B12" t="s">
        <v>19</v>
      </c>
      <c r="C12" s="1">
        <v>35</v>
      </c>
      <c r="D12" s="1">
        <v>15</v>
      </c>
      <c r="E12" s="1">
        <v>7</v>
      </c>
      <c r="F12" s="1">
        <v>43</v>
      </c>
      <c r="G12" s="1">
        <v>80</v>
      </c>
      <c r="H12" s="1">
        <v>3440</v>
      </c>
    </row>
    <row r="13" spans="1:8" x14ac:dyDescent="0.25">
      <c r="A13" t="s">
        <v>20</v>
      </c>
      <c r="B13" t="s">
        <v>21</v>
      </c>
      <c r="C13" s="1">
        <v>40</v>
      </c>
      <c r="D13" s="1">
        <v>20</v>
      </c>
      <c r="E13" s="1">
        <v>10</v>
      </c>
      <c r="F13" s="1">
        <v>50</v>
      </c>
      <c r="G13" s="1">
        <v>60</v>
      </c>
      <c r="H13" s="1">
        <v>3000</v>
      </c>
    </row>
    <row r="14" spans="1:8" x14ac:dyDescent="0.25">
      <c r="A14" t="s">
        <v>22</v>
      </c>
      <c r="B14" t="s">
        <v>23</v>
      </c>
      <c r="C14" s="1">
        <v>20</v>
      </c>
      <c r="D14" s="1">
        <v>8</v>
      </c>
      <c r="E14" s="1">
        <v>3</v>
      </c>
      <c r="F14" s="1">
        <v>25</v>
      </c>
      <c r="G14" s="1">
        <v>150</v>
      </c>
      <c r="H14" s="1">
        <v>3750</v>
      </c>
    </row>
    <row r="15" spans="1:8" x14ac:dyDescent="0.25">
      <c r="A15" t="s">
        <v>24</v>
      </c>
      <c r="B15" t="s">
        <v>25</v>
      </c>
      <c r="C15" s="1">
        <v>30</v>
      </c>
      <c r="D15" s="1">
        <v>15</v>
      </c>
      <c r="E15" s="1">
        <v>7</v>
      </c>
      <c r="F15" s="1">
        <v>38</v>
      </c>
      <c r="G15" s="1">
        <v>30</v>
      </c>
      <c r="H15" s="1">
        <v>1140</v>
      </c>
    </row>
    <row r="16" spans="1:8" x14ac:dyDescent="0.25">
      <c r="A16" t="s">
        <v>26</v>
      </c>
      <c r="B16" t="s">
        <v>27</v>
      </c>
      <c r="C16" s="1">
        <v>50</v>
      </c>
      <c r="D16" s="1">
        <v>25</v>
      </c>
      <c r="E16" s="1">
        <v>12</v>
      </c>
      <c r="F16" s="1">
        <v>63</v>
      </c>
      <c r="G16" s="1">
        <v>20</v>
      </c>
      <c r="H16" s="1">
        <v>1260</v>
      </c>
    </row>
    <row r="17" spans="1:8" x14ac:dyDescent="0.25">
      <c r="A17" t="s">
        <v>28</v>
      </c>
      <c r="B17" t="s">
        <v>29</v>
      </c>
      <c r="C17" s="1">
        <v>60</v>
      </c>
      <c r="D17" s="1">
        <v>30</v>
      </c>
      <c r="E17" s="1">
        <v>15</v>
      </c>
      <c r="F17" s="1">
        <v>75</v>
      </c>
      <c r="G17" s="1">
        <v>10</v>
      </c>
      <c r="H17" s="1">
        <v>750</v>
      </c>
    </row>
    <row r="18" spans="1:8" x14ac:dyDescent="0.25">
      <c r="A18" t="s">
        <v>30</v>
      </c>
      <c r="B18" t="s">
        <v>31</v>
      </c>
      <c r="C18" s="1">
        <v>40</v>
      </c>
      <c r="D18" s="1">
        <v>20</v>
      </c>
      <c r="E18" s="1">
        <v>8</v>
      </c>
      <c r="F18" s="1">
        <v>52</v>
      </c>
      <c r="G18" s="1">
        <v>25</v>
      </c>
      <c r="H18" s="1">
        <v>1300</v>
      </c>
    </row>
    <row r="19" spans="1:8" x14ac:dyDescent="0.25">
      <c r="A19" t="s">
        <v>32</v>
      </c>
      <c r="B19" t="s">
        <v>33</v>
      </c>
      <c r="C19" s="1">
        <v>35</v>
      </c>
      <c r="D19" s="1">
        <v>15</v>
      </c>
      <c r="E19" s="1">
        <v>5</v>
      </c>
      <c r="F19" s="1">
        <v>45</v>
      </c>
      <c r="G19" s="1">
        <v>40</v>
      </c>
      <c r="H19" s="1">
        <v>1800</v>
      </c>
    </row>
    <row r="20" spans="1:8" x14ac:dyDescent="0.25">
      <c r="A20" t="s">
        <v>34</v>
      </c>
      <c r="B20" t="s">
        <v>35</v>
      </c>
      <c r="C20" s="1">
        <v>25</v>
      </c>
      <c r="D20" s="1">
        <v>10</v>
      </c>
      <c r="E20" s="1">
        <v>4</v>
      </c>
      <c r="F20" s="1">
        <v>31</v>
      </c>
      <c r="G20" s="1">
        <v>100</v>
      </c>
      <c r="H20" s="1">
        <v>3100</v>
      </c>
    </row>
    <row r="21" spans="1:8" x14ac:dyDescent="0.25">
      <c r="A21" t="s">
        <v>36</v>
      </c>
      <c r="B21" t="s">
        <v>37</v>
      </c>
      <c r="C21" s="1">
        <v>30</v>
      </c>
      <c r="D21" s="1">
        <v>12</v>
      </c>
      <c r="E21" s="1">
        <v>6</v>
      </c>
      <c r="F21" s="1">
        <v>36</v>
      </c>
      <c r="G21" s="1">
        <v>80</v>
      </c>
      <c r="H21" s="1">
        <v>2880</v>
      </c>
    </row>
    <row r="22" spans="1:8" x14ac:dyDescent="0.25">
      <c r="A22" t="s">
        <v>38</v>
      </c>
      <c r="B22" t="s">
        <v>39</v>
      </c>
      <c r="C22" s="1">
        <v>20</v>
      </c>
      <c r="D22" s="1">
        <v>8</v>
      </c>
      <c r="E22" s="1">
        <v>3</v>
      </c>
      <c r="F22" s="1">
        <v>25</v>
      </c>
      <c r="G22" s="1">
        <v>120</v>
      </c>
      <c r="H22" s="1">
        <v>3000</v>
      </c>
    </row>
    <row r="23" spans="1:8" x14ac:dyDescent="0.25">
      <c r="A23" t="s">
        <v>40</v>
      </c>
      <c r="B23" t="s">
        <v>41</v>
      </c>
      <c r="C23" s="1">
        <v>15</v>
      </c>
      <c r="D23" s="1">
        <v>6</v>
      </c>
      <c r="E23" s="1">
        <v>2</v>
      </c>
      <c r="F23" s="1">
        <v>19</v>
      </c>
      <c r="G23" s="1">
        <v>200</v>
      </c>
      <c r="H23" s="1">
        <v>3800</v>
      </c>
    </row>
    <row r="24" spans="1:8" x14ac:dyDescent="0.25">
      <c r="A24" t="s">
        <v>42</v>
      </c>
      <c r="B24" t="s">
        <v>43</v>
      </c>
      <c r="C24" s="1">
        <v>25</v>
      </c>
      <c r="D24" s="1">
        <v>10</v>
      </c>
      <c r="E24" s="1">
        <v>4</v>
      </c>
      <c r="F24" s="1">
        <v>29</v>
      </c>
      <c r="G24" s="1">
        <v>400</v>
      </c>
      <c r="H24" s="1">
        <v>11600</v>
      </c>
    </row>
    <row r="25" spans="1:8" x14ac:dyDescent="0.25">
      <c r="A25" t="s">
        <v>44</v>
      </c>
      <c r="B25" t="s">
        <v>45</v>
      </c>
      <c r="C25" s="1">
        <v>40</v>
      </c>
      <c r="D25" s="1">
        <v>18</v>
      </c>
      <c r="E25" s="1">
        <v>9</v>
      </c>
      <c r="F25" s="1">
        <v>49</v>
      </c>
      <c r="G25" s="1">
        <v>600</v>
      </c>
      <c r="H25" s="1">
        <v>29400</v>
      </c>
    </row>
    <row r="26" spans="1:8" x14ac:dyDescent="0.25">
      <c r="A26" t="s">
        <v>46</v>
      </c>
      <c r="B26" t="s">
        <v>47</v>
      </c>
      <c r="C26" s="1">
        <v>30</v>
      </c>
      <c r="D26" s="1">
        <v>15</v>
      </c>
      <c r="E26" s="1">
        <v>7</v>
      </c>
      <c r="F26" s="1">
        <v>38</v>
      </c>
      <c r="G26" s="1">
        <v>350</v>
      </c>
      <c r="H26" s="1">
        <v>13300</v>
      </c>
    </row>
    <row r="27" spans="1:8" x14ac:dyDescent="0.25">
      <c r="A27" t="s">
        <v>48</v>
      </c>
      <c r="B27" t="s">
        <v>49</v>
      </c>
      <c r="C27" s="1">
        <v>25</v>
      </c>
      <c r="D27" s="1">
        <v>12</v>
      </c>
      <c r="E27" s="1">
        <v>5</v>
      </c>
      <c r="F27" s="1">
        <v>32</v>
      </c>
      <c r="G27" s="1">
        <v>200</v>
      </c>
      <c r="H27" s="1">
        <v>6400</v>
      </c>
    </row>
    <row r="28" spans="1:8" x14ac:dyDescent="0.25">
      <c r="A28" t="s">
        <v>50</v>
      </c>
      <c r="B28" t="s">
        <v>51</v>
      </c>
      <c r="C28" s="1">
        <v>50</v>
      </c>
      <c r="D28" s="1">
        <v>22</v>
      </c>
      <c r="E28" s="1">
        <v>11</v>
      </c>
      <c r="F28" s="1">
        <v>61</v>
      </c>
      <c r="G28" s="1">
        <v>80</v>
      </c>
      <c r="H28" s="1">
        <v>4880</v>
      </c>
    </row>
    <row r="29" spans="1:8" x14ac:dyDescent="0.25">
      <c r="A29" t="s">
        <v>52</v>
      </c>
      <c r="B29" t="s">
        <v>53</v>
      </c>
      <c r="C29" s="1">
        <v>45</v>
      </c>
      <c r="D29" s="1">
        <v>20</v>
      </c>
      <c r="E29" s="1">
        <v>8</v>
      </c>
      <c r="F29" s="1">
        <v>57</v>
      </c>
      <c r="G29" s="1">
        <v>120</v>
      </c>
      <c r="H29" s="1">
        <v>6840</v>
      </c>
    </row>
    <row r="30" spans="1:8" x14ac:dyDescent="0.25">
      <c r="A30" t="s">
        <v>54</v>
      </c>
      <c r="B30" t="s">
        <v>55</v>
      </c>
      <c r="C30" s="1">
        <v>60</v>
      </c>
      <c r="D30" s="1">
        <v>25</v>
      </c>
      <c r="E30" s="1">
        <v>12</v>
      </c>
      <c r="F30" s="1">
        <v>73</v>
      </c>
      <c r="G30" s="1">
        <v>60</v>
      </c>
      <c r="H30" s="1">
        <v>4380</v>
      </c>
    </row>
    <row r="31" spans="1:8" x14ac:dyDescent="0.25">
      <c r="A31" t="s">
        <v>56</v>
      </c>
      <c r="B31" t="s">
        <v>57</v>
      </c>
      <c r="C31" s="1">
        <v>35</v>
      </c>
      <c r="D31" s="1">
        <v>15</v>
      </c>
      <c r="E31" s="1">
        <v>6</v>
      </c>
      <c r="F31" s="1">
        <v>44</v>
      </c>
      <c r="G31" s="1">
        <v>100</v>
      </c>
      <c r="H31" s="1">
        <v>4400</v>
      </c>
    </row>
    <row r="32" spans="1:8" x14ac:dyDescent="0.25">
      <c r="A32" t="s">
        <v>58</v>
      </c>
      <c r="B32" t="s">
        <v>59</v>
      </c>
      <c r="C32" s="1">
        <v>40</v>
      </c>
      <c r="D32" s="1">
        <v>18</v>
      </c>
      <c r="E32" s="1">
        <v>9</v>
      </c>
      <c r="F32" s="1">
        <v>49</v>
      </c>
      <c r="G32" s="1">
        <v>80</v>
      </c>
      <c r="H32" s="1">
        <v>3920</v>
      </c>
    </row>
    <row r="33" spans="1:8" x14ac:dyDescent="0.25">
      <c r="A33" t="s">
        <v>60</v>
      </c>
      <c r="B33" t="s">
        <v>61</v>
      </c>
      <c r="C33" s="1">
        <v>30</v>
      </c>
      <c r="D33" s="1">
        <v>12</v>
      </c>
      <c r="E33" s="1">
        <v>4</v>
      </c>
      <c r="F33" s="1">
        <v>34</v>
      </c>
      <c r="G33" s="1">
        <v>50</v>
      </c>
      <c r="H33" s="1">
        <v>1700</v>
      </c>
    </row>
    <row r="34" spans="1:8" x14ac:dyDescent="0.25">
      <c r="A34" t="s">
        <v>62</v>
      </c>
      <c r="B34" t="s">
        <v>63</v>
      </c>
      <c r="C34" s="1">
        <v>25</v>
      </c>
      <c r="D34" s="1">
        <v>10</v>
      </c>
      <c r="E34" s="1">
        <v>3</v>
      </c>
      <c r="F34" s="1">
        <v>28</v>
      </c>
      <c r="G34" s="1">
        <v>30</v>
      </c>
      <c r="H34" s="1">
        <v>840</v>
      </c>
    </row>
    <row r="35" spans="1:8" x14ac:dyDescent="0.25">
      <c r="A35" t="s">
        <v>64</v>
      </c>
      <c r="B35" t="s">
        <v>65</v>
      </c>
      <c r="C35" s="1">
        <v>50</v>
      </c>
      <c r="D35" s="1">
        <v>20</v>
      </c>
      <c r="E35" s="1">
        <v>8</v>
      </c>
      <c r="F35" s="1">
        <v>58</v>
      </c>
      <c r="G35" s="1">
        <v>10</v>
      </c>
      <c r="H35" s="1">
        <v>580</v>
      </c>
    </row>
    <row r="36" spans="1:8" x14ac:dyDescent="0.25">
      <c r="A36" t="s">
        <v>66</v>
      </c>
      <c r="B36" t="s">
        <v>67</v>
      </c>
      <c r="C36" s="1">
        <v>40</v>
      </c>
      <c r="D36" s="1">
        <v>15</v>
      </c>
      <c r="E36" s="1">
        <v>5</v>
      </c>
      <c r="F36" s="1">
        <v>50</v>
      </c>
      <c r="G36" s="1">
        <v>5</v>
      </c>
      <c r="H36" s="1">
        <v>250</v>
      </c>
    </row>
    <row r="37" spans="1:8" x14ac:dyDescent="0.25">
      <c r="A37" t="s">
        <v>68</v>
      </c>
      <c r="B37" t="s">
        <v>69</v>
      </c>
      <c r="C37" s="1">
        <v>30</v>
      </c>
      <c r="D37" s="1">
        <v>12</v>
      </c>
      <c r="E37" s="1">
        <v>4</v>
      </c>
      <c r="F37" s="1">
        <v>34</v>
      </c>
      <c r="G37" s="1">
        <v>15</v>
      </c>
      <c r="H37" s="1">
        <v>510</v>
      </c>
    </row>
    <row r="38" spans="1:8" x14ac:dyDescent="0.25">
      <c r="A38" t="s">
        <v>70</v>
      </c>
      <c r="B38" t="s">
        <v>71</v>
      </c>
      <c r="C38" s="1">
        <v>20</v>
      </c>
      <c r="D38" s="1">
        <v>8</v>
      </c>
      <c r="E38" s="1">
        <v>3</v>
      </c>
      <c r="F38" s="1">
        <v>23</v>
      </c>
      <c r="G38" s="1">
        <v>20</v>
      </c>
      <c r="H38" s="1">
        <v>460</v>
      </c>
    </row>
    <row r="39" spans="1:8" x14ac:dyDescent="0.25">
      <c r="A39" t="s">
        <v>72</v>
      </c>
      <c r="B39" t="s">
        <v>73</v>
      </c>
      <c r="C39" s="1">
        <v>15</v>
      </c>
      <c r="D39" s="1">
        <v>6</v>
      </c>
      <c r="E39" s="1">
        <v>2</v>
      </c>
      <c r="F39" s="1">
        <v>17</v>
      </c>
      <c r="G39" s="1">
        <v>50</v>
      </c>
      <c r="H39" s="1">
        <v>850</v>
      </c>
    </row>
    <row r="40" spans="1:8" x14ac:dyDescent="0.25">
      <c r="A40" t="s">
        <v>74</v>
      </c>
      <c r="B40" t="s">
        <v>75</v>
      </c>
      <c r="C40" s="1">
        <v>25</v>
      </c>
      <c r="D40" s="1">
        <v>10</v>
      </c>
      <c r="E40" s="1">
        <v>4</v>
      </c>
      <c r="F40" s="1">
        <v>29</v>
      </c>
      <c r="G40" s="1">
        <v>5</v>
      </c>
      <c r="H40" s="1">
        <v>145</v>
      </c>
    </row>
    <row r="41" spans="1:8" x14ac:dyDescent="0.25">
      <c r="A41" t="s">
        <v>76</v>
      </c>
      <c r="B41" t="s">
        <v>77</v>
      </c>
      <c r="C41" s="1">
        <v>40</v>
      </c>
      <c r="D41" s="1">
        <v>18</v>
      </c>
      <c r="E41" s="1">
        <v>9</v>
      </c>
      <c r="F41" s="1">
        <v>49</v>
      </c>
      <c r="G41" s="1">
        <v>8</v>
      </c>
      <c r="H41" s="1">
        <v>392</v>
      </c>
    </row>
    <row r="42" spans="1:8" x14ac:dyDescent="0.25">
      <c r="A42" t="s">
        <v>78</v>
      </c>
      <c r="B42" t="s">
        <v>79</v>
      </c>
      <c r="C42" s="1">
        <v>30</v>
      </c>
      <c r="D42" s="1">
        <v>15</v>
      </c>
      <c r="E42" s="1">
        <v>6</v>
      </c>
      <c r="F42" s="1">
        <v>39</v>
      </c>
      <c r="G42" s="1">
        <v>20</v>
      </c>
      <c r="H42" s="1">
        <v>780</v>
      </c>
    </row>
    <row r="43" spans="1:8" x14ac:dyDescent="0.25">
      <c r="A43" t="s">
        <v>80</v>
      </c>
      <c r="B43" t="s">
        <v>81</v>
      </c>
      <c r="C43" s="1">
        <v>35</v>
      </c>
      <c r="D43" s="1">
        <v>12</v>
      </c>
      <c r="E43" s="1">
        <v>4</v>
      </c>
      <c r="F43" s="1">
        <v>31</v>
      </c>
      <c r="G43" s="1">
        <v>15</v>
      </c>
      <c r="H43" s="1">
        <v>465</v>
      </c>
    </row>
    <row r="44" spans="1:8" x14ac:dyDescent="0.25">
      <c r="A44" t="s">
        <v>82</v>
      </c>
      <c r="B44" t="s">
        <v>83</v>
      </c>
      <c r="C44" s="1">
        <v>25</v>
      </c>
      <c r="D44" s="1">
        <v>8</v>
      </c>
      <c r="E44" s="1">
        <v>3</v>
      </c>
      <c r="F44" s="1">
        <v>28</v>
      </c>
      <c r="G44" s="1">
        <v>10</v>
      </c>
      <c r="H44" s="1">
        <v>280</v>
      </c>
    </row>
    <row r="45" spans="1:8" x14ac:dyDescent="0.25">
      <c r="A45" t="s">
        <v>84</v>
      </c>
      <c r="B45" t="s">
        <v>85</v>
      </c>
      <c r="C45" s="1">
        <v>20</v>
      </c>
      <c r="D45" s="1">
        <v>10</v>
      </c>
      <c r="E45" s="1">
        <v>4</v>
      </c>
      <c r="F45" s="1">
        <v>24</v>
      </c>
      <c r="G45" s="1">
        <v>15</v>
      </c>
      <c r="H45" s="1">
        <v>360</v>
      </c>
    </row>
    <row r="46" spans="1:8" x14ac:dyDescent="0.25">
      <c r="A46" t="s">
        <v>86</v>
      </c>
      <c r="B46" t="s">
        <v>87</v>
      </c>
      <c r="C46" s="1">
        <v>30</v>
      </c>
      <c r="D46" s="1">
        <v>12</v>
      </c>
      <c r="E46" s="1">
        <v>5</v>
      </c>
      <c r="F46" s="1">
        <v>37</v>
      </c>
      <c r="G46" s="1">
        <v>20</v>
      </c>
      <c r="H46" s="1">
        <v>740</v>
      </c>
    </row>
    <row r="47" spans="1:8" x14ac:dyDescent="0.25">
      <c r="A47" t="s">
        <v>88</v>
      </c>
      <c r="B47" t="s">
        <v>89</v>
      </c>
      <c r="C47" s="1">
        <v>40</v>
      </c>
      <c r="D47" s="1">
        <v>18</v>
      </c>
      <c r="E47" s="1">
        <v>7</v>
      </c>
      <c r="F47" s="1">
        <v>51</v>
      </c>
      <c r="G47" s="1">
        <v>30</v>
      </c>
      <c r="H47" s="1">
        <v>1530</v>
      </c>
    </row>
    <row r="48" spans="1:8" x14ac:dyDescent="0.25">
      <c r="A48" t="s">
        <v>90</v>
      </c>
      <c r="B48" t="s">
        <v>91</v>
      </c>
      <c r="C48" s="1">
        <v>50</v>
      </c>
      <c r="D48" s="1">
        <v>20</v>
      </c>
      <c r="E48" s="1">
        <v>9</v>
      </c>
      <c r="F48" s="1">
        <v>61</v>
      </c>
      <c r="G48" s="1">
        <v>8</v>
      </c>
      <c r="H48" s="1">
        <v>488</v>
      </c>
    </row>
    <row r="49" spans="1:8" x14ac:dyDescent="0.25">
      <c r="A49" t="s">
        <v>92</v>
      </c>
      <c r="B49" t="s">
        <v>93</v>
      </c>
      <c r="C49" s="1">
        <v>25</v>
      </c>
      <c r="D49" s="1">
        <v>10</v>
      </c>
      <c r="E49" s="1">
        <v>3</v>
      </c>
      <c r="F49" s="1">
        <v>28</v>
      </c>
      <c r="G49" s="1">
        <v>150</v>
      </c>
      <c r="H49" s="1">
        <v>4200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46A0-85FE-4B60-A332-41D59F8203A8}">
  <dimension ref="A1:C28"/>
  <sheetViews>
    <sheetView topLeftCell="A14" workbookViewId="0">
      <selection activeCell="F32" sqref="F32"/>
    </sheetView>
  </sheetViews>
  <sheetFormatPr defaultRowHeight="15" x14ac:dyDescent="0.25"/>
  <cols>
    <col min="1" max="1" width="18.140625" bestFit="1" customWidth="1"/>
  </cols>
  <sheetData>
    <row r="1" spans="1:3" ht="15.75" x14ac:dyDescent="0.25">
      <c r="A1" s="28" t="s">
        <v>100</v>
      </c>
      <c r="B1" s="28"/>
      <c r="C1" s="29"/>
    </row>
    <row r="2" spans="1:3" x14ac:dyDescent="0.25">
      <c r="A2" s="30" t="s">
        <v>94</v>
      </c>
      <c r="B2" s="30"/>
      <c r="C2" s="31"/>
    </row>
    <row r="3" spans="1:3" x14ac:dyDescent="0.25">
      <c r="C3" s="6"/>
    </row>
    <row r="4" spans="1:3" x14ac:dyDescent="0.25">
      <c r="A4" t="s">
        <v>101</v>
      </c>
      <c r="B4">
        <f>AVERAGE(Table3[Opening Stock])</f>
        <v>35.978260869565219</v>
      </c>
      <c r="C4" s="6"/>
    </row>
    <row r="5" spans="1:3" x14ac:dyDescent="0.25">
      <c r="C5" s="6"/>
    </row>
    <row r="6" spans="1:3" x14ac:dyDescent="0.25">
      <c r="A6" t="s">
        <v>102</v>
      </c>
      <c r="B6">
        <f>MEDIAN(Table3[Opening Stock])</f>
        <v>35</v>
      </c>
      <c r="C6" s="6"/>
    </row>
    <row r="7" spans="1:3" x14ac:dyDescent="0.25">
      <c r="C7" s="6"/>
    </row>
    <row r="8" spans="1:3" x14ac:dyDescent="0.25">
      <c r="A8" t="s">
        <v>103</v>
      </c>
      <c r="B8">
        <f>MODE(Table3[Opening Stock])</f>
        <v>40</v>
      </c>
      <c r="C8" s="6"/>
    </row>
    <row r="9" spans="1:3" x14ac:dyDescent="0.25">
      <c r="C9" s="6"/>
    </row>
    <row r="10" spans="1:3" x14ac:dyDescent="0.25">
      <c r="C10" s="6"/>
    </row>
    <row r="11" spans="1:3" ht="15.75" x14ac:dyDescent="0.25">
      <c r="A11" s="28" t="s">
        <v>104</v>
      </c>
      <c r="B11" s="28"/>
      <c r="C11" s="29"/>
    </row>
    <row r="12" spans="1:3" x14ac:dyDescent="0.25">
      <c r="A12" s="30" t="s">
        <v>94</v>
      </c>
      <c r="B12" s="30"/>
      <c r="C12" s="31"/>
    </row>
    <row r="13" spans="1:3" x14ac:dyDescent="0.25">
      <c r="C13" s="6"/>
    </row>
    <row r="14" spans="1:3" x14ac:dyDescent="0.25">
      <c r="A14" t="s">
        <v>105</v>
      </c>
      <c r="B14">
        <f>VAR(Table3[Opening Stock])</f>
        <v>170.6884057971015</v>
      </c>
      <c r="C14" s="6"/>
    </row>
    <row r="15" spans="1:3" x14ac:dyDescent="0.25">
      <c r="C15" s="6"/>
    </row>
    <row r="16" spans="1:3" x14ac:dyDescent="0.25">
      <c r="A16" t="s">
        <v>106</v>
      </c>
      <c r="B16">
        <f>_xlfn.STDEV.P(Table3[Opening Stock])</f>
        <v>12.921988557484996</v>
      </c>
      <c r="C16" s="6"/>
    </row>
    <row r="17" spans="1:3" x14ac:dyDescent="0.25">
      <c r="C17" s="6"/>
    </row>
    <row r="18" spans="1:3" x14ac:dyDescent="0.25">
      <c r="C18" s="6"/>
    </row>
    <row r="19" spans="1:3" ht="15.75" x14ac:dyDescent="0.25">
      <c r="A19" s="28" t="s">
        <v>107</v>
      </c>
      <c r="B19" s="28"/>
      <c r="C19" s="29"/>
    </row>
    <row r="20" spans="1:3" x14ac:dyDescent="0.25">
      <c r="A20" s="30" t="s">
        <v>94</v>
      </c>
      <c r="B20" s="30"/>
      <c r="C20" s="31"/>
    </row>
    <row r="21" spans="1:3" x14ac:dyDescent="0.25">
      <c r="C21" s="6"/>
    </row>
    <row r="22" spans="1:3" x14ac:dyDescent="0.25">
      <c r="A22" t="s">
        <v>107</v>
      </c>
      <c r="B22">
        <f>QUARTILE(Table3[Opening Stock],4)</f>
        <v>70</v>
      </c>
      <c r="C22" s="6"/>
    </row>
    <row r="23" spans="1:3" x14ac:dyDescent="0.25">
      <c r="C23" s="6"/>
    </row>
    <row r="24" spans="1:3" ht="15.75" x14ac:dyDescent="0.25">
      <c r="A24" s="28" t="s">
        <v>108</v>
      </c>
      <c r="B24" s="28"/>
      <c r="C24" s="29"/>
    </row>
    <row r="25" spans="1:3" x14ac:dyDescent="0.25">
      <c r="A25" s="30" t="s">
        <v>94</v>
      </c>
      <c r="B25" s="30"/>
      <c r="C25" s="31"/>
    </row>
    <row r="26" spans="1:3" x14ac:dyDescent="0.25">
      <c r="C26" s="6"/>
    </row>
    <row r="27" spans="1:3" x14ac:dyDescent="0.25">
      <c r="A27" t="s">
        <v>108</v>
      </c>
      <c r="B27">
        <f>PERCENTILE(Table3[Opening Stock],0.5)</f>
        <v>35</v>
      </c>
      <c r="C27" s="6"/>
    </row>
    <row r="28" spans="1:3" x14ac:dyDescent="0.25">
      <c r="A28" s="7"/>
      <c r="B28" s="7"/>
      <c r="C28" s="8"/>
    </row>
  </sheetData>
  <mergeCells count="8">
    <mergeCell ref="A24:C24"/>
    <mergeCell ref="A25:C25"/>
    <mergeCell ref="A11:C11"/>
    <mergeCell ref="A1:C1"/>
    <mergeCell ref="A2:C2"/>
    <mergeCell ref="A12:C12"/>
    <mergeCell ref="A19:C19"/>
    <mergeCell ref="A20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301C-5EDF-4B48-B691-6B7B1A78C7C4}">
  <dimension ref="A1:I58"/>
  <sheetViews>
    <sheetView zoomScaleNormal="100" workbookViewId="0">
      <selection activeCell="L54" sqref="L54"/>
    </sheetView>
  </sheetViews>
  <sheetFormatPr defaultRowHeight="15" x14ac:dyDescent="0.25"/>
  <sheetData>
    <row r="1" spans="1:9" ht="15.75" x14ac:dyDescent="0.25">
      <c r="A1" s="28" t="s">
        <v>94</v>
      </c>
      <c r="B1" s="28"/>
      <c r="C1" s="28"/>
      <c r="D1" s="28"/>
      <c r="E1" s="28"/>
      <c r="F1" s="28"/>
      <c r="G1" s="28"/>
      <c r="H1" s="28"/>
      <c r="I1" s="28"/>
    </row>
    <row r="2" spans="1:9" ht="15.75" thickBot="1" x14ac:dyDescent="0.3"/>
    <row r="3" spans="1:9" x14ac:dyDescent="0.25">
      <c r="A3" s="10" t="s">
        <v>109</v>
      </c>
      <c r="B3" s="10" t="s">
        <v>111</v>
      </c>
    </row>
    <row r="4" spans="1:9" x14ac:dyDescent="0.25">
      <c r="A4">
        <v>6</v>
      </c>
      <c r="B4">
        <v>0</v>
      </c>
    </row>
    <row r="5" spans="1:9" x14ac:dyDescent="0.25">
      <c r="A5">
        <v>10</v>
      </c>
      <c r="B5">
        <v>0</v>
      </c>
    </row>
    <row r="6" spans="1:9" x14ac:dyDescent="0.25">
      <c r="A6">
        <v>14</v>
      </c>
      <c r="B6">
        <v>0</v>
      </c>
    </row>
    <row r="7" spans="1:9" x14ac:dyDescent="0.25">
      <c r="A7">
        <v>18</v>
      </c>
      <c r="B7">
        <v>2</v>
      </c>
    </row>
    <row r="8" spans="1:9" x14ac:dyDescent="0.25">
      <c r="A8">
        <v>22</v>
      </c>
      <c r="B8">
        <v>4</v>
      </c>
    </row>
    <row r="9" spans="1:9" x14ac:dyDescent="0.25">
      <c r="A9">
        <v>26</v>
      </c>
      <c r="B9">
        <v>8</v>
      </c>
    </row>
    <row r="10" spans="1:9" ht="15.75" thickBot="1" x14ac:dyDescent="0.3">
      <c r="A10" s="9" t="s">
        <v>110</v>
      </c>
      <c r="B10" s="9">
        <v>32</v>
      </c>
    </row>
    <row r="14" spans="1:9" ht="15.75" x14ac:dyDescent="0.25">
      <c r="A14" s="28" t="s">
        <v>112</v>
      </c>
      <c r="B14" s="28"/>
      <c r="C14" s="28"/>
      <c r="D14" s="28"/>
      <c r="E14" s="28"/>
      <c r="F14" s="28"/>
      <c r="G14" s="28"/>
      <c r="H14" s="28"/>
      <c r="I14" s="28"/>
    </row>
    <row r="15" spans="1:9" ht="15.75" thickBot="1" x14ac:dyDescent="0.3"/>
    <row r="16" spans="1:9" x14ac:dyDescent="0.25">
      <c r="A16" s="10" t="s">
        <v>109</v>
      </c>
      <c r="B16" s="10" t="s">
        <v>111</v>
      </c>
    </row>
    <row r="17" spans="1:9" x14ac:dyDescent="0.25">
      <c r="A17">
        <v>6</v>
      </c>
      <c r="B17">
        <v>25</v>
      </c>
    </row>
    <row r="18" spans="1:9" x14ac:dyDescent="0.25">
      <c r="A18">
        <v>9</v>
      </c>
      <c r="B18">
        <v>12</v>
      </c>
    </row>
    <row r="19" spans="1:9" x14ac:dyDescent="0.25">
      <c r="A19">
        <v>12</v>
      </c>
      <c r="B19">
        <v>6</v>
      </c>
    </row>
    <row r="20" spans="1:9" x14ac:dyDescent="0.25">
      <c r="A20">
        <v>15</v>
      </c>
      <c r="B20">
        <v>2</v>
      </c>
    </row>
    <row r="21" spans="1:9" x14ac:dyDescent="0.25">
      <c r="A21">
        <v>18</v>
      </c>
      <c r="B21">
        <v>0</v>
      </c>
    </row>
    <row r="22" spans="1:9" x14ac:dyDescent="0.25">
      <c r="A22">
        <v>21</v>
      </c>
      <c r="B22">
        <v>1</v>
      </c>
    </row>
    <row r="23" spans="1:9" x14ac:dyDescent="0.25">
      <c r="A23">
        <v>24</v>
      </c>
      <c r="B23">
        <v>0</v>
      </c>
    </row>
    <row r="24" spans="1:9" x14ac:dyDescent="0.25">
      <c r="A24">
        <v>27</v>
      </c>
      <c r="B24">
        <v>0</v>
      </c>
    </row>
    <row r="25" spans="1:9" x14ac:dyDescent="0.25">
      <c r="A25">
        <v>30</v>
      </c>
      <c r="B25">
        <v>0</v>
      </c>
    </row>
    <row r="26" spans="1:9" ht="15.75" thickBot="1" x14ac:dyDescent="0.3">
      <c r="A26" s="9" t="s">
        <v>110</v>
      </c>
      <c r="B26" s="9">
        <v>0</v>
      </c>
    </row>
    <row r="29" spans="1:9" ht="15.75" x14ac:dyDescent="0.25">
      <c r="A29" s="28" t="s">
        <v>97</v>
      </c>
      <c r="B29" s="28"/>
      <c r="C29" s="28"/>
      <c r="D29" s="28"/>
      <c r="E29" s="28"/>
      <c r="F29" s="28"/>
      <c r="G29" s="28"/>
      <c r="H29" s="28"/>
      <c r="I29" s="28"/>
    </row>
    <row r="30" spans="1:9" ht="15.75" thickBot="1" x14ac:dyDescent="0.3">
      <c r="A30" s="11"/>
    </row>
    <row r="31" spans="1:9" x14ac:dyDescent="0.25">
      <c r="A31" s="10" t="s">
        <v>109</v>
      </c>
      <c r="B31" s="10" t="s">
        <v>111</v>
      </c>
    </row>
    <row r="32" spans="1:9" x14ac:dyDescent="0.25">
      <c r="A32">
        <v>20</v>
      </c>
      <c r="B32">
        <v>2</v>
      </c>
    </row>
    <row r="33" spans="1:9" x14ac:dyDescent="0.25">
      <c r="A33">
        <v>30</v>
      </c>
      <c r="B33">
        <v>9</v>
      </c>
    </row>
    <row r="34" spans="1:9" x14ac:dyDescent="0.25">
      <c r="A34">
        <v>40</v>
      </c>
      <c r="B34">
        <v>12</v>
      </c>
    </row>
    <row r="35" spans="1:9" x14ac:dyDescent="0.25">
      <c r="A35">
        <v>50</v>
      </c>
      <c r="B35">
        <v>9</v>
      </c>
    </row>
    <row r="36" spans="1:9" x14ac:dyDescent="0.25">
      <c r="A36">
        <v>60</v>
      </c>
      <c r="B36">
        <v>6</v>
      </c>
    </row>
    <row r="37" spans="1:9" x14ac:dyDescent="0.25">
      <c r="A37">
        <v>70</v>
      </c>
      <c r="B37">
        <v>5</v>
      </c>
    </row>
    <row r="38" spans="1:9" x14ac:dyDescent="0.25">
      <c r="A38">
        <v>80</v>
      </c>
      <c r="B38">
        <v>3</v>
      </c>
    </row>
    <row r="39" spans="1:9" x14ac:dyDescent="0.25">
      <c r="A39">
        <v>90</v>
      </c>
      <c r="B39">
        <v>0</v>
      </c>
    </row>
    <row r="40" spans="1:9" ht="15.75" thickBot="1" x14ac:dyDescent="0.3">
      <c r="A40" s="9" t="s">
        <v>110</v>
      </c>
      <c r="B40" s="9">
        <v>0</v>
      </c>
    </row>
    <row r="42" spans="1:9" ht="15.75" x14ac:dyDescent="0.25">
      <c r="A42" s="28" t="s">
        <v>113</v>
      </c>
      <c r="B42" s="28"/>
      <c r="C42" s="28"/>
      <c r="D42" s="28"/>
      <c r="E42" s="28"/>
      <c r="F42" s="28"/>
      <c r="G42" s="28"/>
      <c r="H42" s="28"/>
      <c r="I42" s="28"/>
    </row>
    <row r="43" spans="1:9" ht="15.75" thickBot="1" x14ac:dyDescent="0.3"/>
    <row r="44" spans="1:9" x14ac:dyDescent="0.25">
      <c r="A44" s="10" t="s">
        <v>109</v>
      </c>
      <c r="B44" s="10" t="s">
        <v>111</v>
      </c>
    </row>
    <row r="45" spans="1:9" x14ac:dyDescent="0.25">
      <c r="A45">
        <v>50</v>
      </c>
      <c r="B45">
        <v>22</v>
      </c>
    </row>
    <row r="46" spans="1:9" x14ac:dyDescent="0.25">
      <c r="A46">
        <v>150</v>
      </c>
      <c r="B46">
        <v>14</v>
      </c>
    </row>
    <row r="47" spans="1:9" x14ac:dyDescent="0.25">
      <c r="A47">
        <v>200</v>
      </c>
      <c r="B47">
        <v>3</v>
      </c>
    </row>
    <row r="48" spans="1:9" x14ac:dyDescent="0.25">
      <c r="A48">
        <v>300</v>
      </c>
      <c r="B48">
        <v>0</v>
      </c>
    </row>
    <row r="49" spans="1:2" x14ac:dyDescent="0.25">
      <c r="A49">
        <v>400</v>
      </c>
      <c r="B49">
        <v>2</v>
      </c>
    </row>
    <row r="50" spans="1:2" x14ac:dyDescent="0.25">
      <c r="A50">
        <v>500</v>
      </c>
      <c r="B50">
        <v>1</v>
      </c>
    </row>
    <row r="51" spans="1:2" x14ac:dyDescent="0.25">
      <c r="A51">
        <v>600</v>
      </c>
      <c r="B51">
        <v>1</v>
      </c>
    </row>
    <row r="52" spans="1:2" x14ac:dyDescent="0.25">
      <c r="A52">
        <v>700</v>
      </c>
      <c r="B52">
        <v>1</v>
      </c>
    </row>
    <row r="53" spans="1:2" x14ac:dyDescent="0.25">
      <c r="A53">
        <v>800</v>
      </c>
      <c r="B53">
        <v>0</v>
      </c>
    </row>
    <row r="54" spans="1:2" x14ac:dyDescent="0.25">
      <c r="A54">
        <v>900</v>
      </c>
      <c r="B54">
        <v>1</v>
      </c>
    </row>
    <row r="55" spans="1:2" x14ac:dyDescent="0.25">
      <c r="A55">
        <v>1000</v>
      </c>
      <c r="B55">
        <v>0</v>
      </c>
    </row>
    <row r="56" spans="1:2" x14ac:dyDescent="0.25">
      <c r="A56">
        <v>1100</v>
      </c>
      <c r="B56">
        <v>0</v>
      </c>
    </row>
    <row r="57" spans="1:2" x14ac:dyDescent="0.25">
      <c r="A57">
        <v>1200</v>
      </c>
      <c r="B57">
        <v>1</v>
      </c>
    </row>
    <row r="58" spans="1:2" ht="15.75" thickBot="1" x14ac:dyDescent="0.3">
      <c r="A58" s="9" t="s">
        <v>110</v>
      </c>
      <c r="B58" s="9">
        <v>0</v>
      </c>
    </row>
  </sheetData>
  <sortState xmlns:xlrd2="http://schemas.microsoft.com/office/spreadsheetml/2017/richdata2" ref="A45:A57">
    <sortCondition ref="A45"/>
  </sortState>
  <mergeCells count="4">
    <mergeCell ref="A42:I42"/>
    <mergeCell ref="A29:I29"/>
    <mergeCell ref="A14:I14"/>
    <mergeCell ref="A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3EDF8-ABA1-48FF-88B9-D12315CF432E}">
  <dimension ref="A1:D29"/>
  <sheetViews>
    <sheetView zoomScaleNormal="100" workbookViewId="0">
      <selection activeCell="I41" sqref="I41"/>
    </sheetView>
  </sheetViews>
  <sheetFormatPr defaultRowHeight="15" x14ac:dyDescent="0.25"/>
  <cols>
    <col min="1" max="1" width="19.85546875" bestFit="1" customWidth="1"/>
    <col min="2" max="2" width="17.140625" bestFit="1" customWidth="1"/>
    <col min="3" max="3" width="20" bestFit="1" customWidth="1"/>
    <col min="4" max="4" width="13.7109375" bestFit="1" customWidth="1"/>
    <col min="5" max="5" width="17.140625" bestFit="1" customWidth="1"/>
    <col min="6" max="6" width="20" bestFit="1" customWidth="1"/>
    <col min="7" max="7" width="13.7109375" bestFit="1" customWidth="1"/>
  </cols>
  <sheetData>
    <row r="1" spans="1:4" ht="18.75" x14ac:dyDescent="0.3">
      <c r="A1" s="32" t="s">
        <v>114</v>
      </c>
      <c r="B1" s="32"/>
      <c r="C1" s="32"/>
      <c r="D1" s="32"/>
    </row>
    <row r="2" spans="1:4" ht="15.75" thickBot="1" x14ac:dyDescent="0.3"/>
    <row r="3" spans="1:4" x14ac:dyDescent="0.25">
      <c r="A3" s="10"/>
      <c r="B3" s="12" t="s">
        <v>95</v>
      </c>
      <c r="C3" s="12" t="s">
        <v>96</v>
      </c>
      <c r="D3" s="12" t="s">
        <v>97</v>
      </c>
    </row>
    <row r="4" spans="1:4" x14ac:dyDescent="0.25">
      <c r="A4" t="s">
        <v>95</v>
      </c>
      <c r="B4" s="5">
        <v>1</v>
      </c>
      <c r="C4" s="5"/>
      <c r="D4" s="5"/>
    </row>
    <row r="5" spans="1:4" x14ac:dyDescent="0.25">
      <c r="A5" t="s">
        <v>96</v>
      </c>
      <c r="B5" s="13">
        <v>0.958046132809107</v>
      </c>
      <c r="C5" s="5">
        <v>1</v>
      </c>
      <c r="D5" s="5"/>
    </row>
    <row r="6" spans="1:4" ht="15.75" thickBot="1" x14ac:dyDescent="0.3">
      <c r="A6" s="9" t="s">
        <v>97</v>
      </c>
      <c r="B6" s="14">
        <v>0.97476678481323076</v>
      </c>
      <c r="C6" s="15">
        <v>0.92245530226731276</v>
      </c>
      <c r="D6" s="16">
        <v>1</v>
      </c>
    </row>
    <row r="24" spans="1:4" ht="18.75" x14ac:dyDescent="0.3">
      <c r="A24" s="32" t="s">
        <v>115</v>
      </c>
      <c r="B24" s="32"/>
      <c r="C24" s="32"/>
      <c r="D24" s="32"/>
    </row>
    <row r="25" spans="1:4" ht="15.75" thickBot="1" x14ac:dyDescent="0.3"/>
    <row r="26" spans="1:4" x14ac:dyDescent="0.25">
      <c r="A26" s="10"/>
      <c r="B26" s="10" t="s">
        <v>95</v>
      </c>
      <c r="C26" s="10" t="s">
        <v>96</v>
      </c>
      <c r="D26" s="10" t="s">
        <v>97</v>
      </c>
    </row>
    <row r="27" spans="1:4" x14ac:dyDescent="0.25">
      <c r="A27" t="s">
        <v>95</v>
      </c>
      <c r="B27" s="5">
        <f>VARP(Data!$D$4:$D$49)</f>
        <v>35.493856332703217</v>
      </c>
      <c r="C27" s="5"/>
      <c r="D27" s="5"/>
    </row>
    <row r="28" spans="1:4" x14ac:dyDescent="0.25">
      <c r="A28" t="s">
        <v>96</v>
      </c>
      <c r="B28" s="5">
        <v>21.890359168241968</v>
      </c>
      <c r="C28" s="5">
        <f>VARP(Data!$E$4:$E$49)</f>
        <v>14.708884688090738</v>
      </c>
      <c r="D28" s="5"/>
    </row>
    <row r="29" spans="1:4" ht="15.75" thickBot="1" x14ac:dyDescent="0.3">
      <c r="A29" s="9" t="s">
        <v>97</v>
      </c>
      <c r="B29" s="16">
        <v>91.443289224952693</v>
      </c>
      <c r="C29" s="16">
        <v>55.706994328922512</v>
      </c>
      <c r="D29" s="16">
        <f>VARP(Data!$F$4:$F$49)</f>
        <v>247.94139886578449</v>
      </c>
    </row>
  </sheetData>
  <mergeCells count="2">
    <mergeCell ref="A1:D1"/>
    <mergeCell ref="A24:D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C015-A139-4601-8EE3-668775616A1D}">
  <dimension ref="A1:L127"/>
  <sheetViews>
    <sheetView workbookViewId="0">
      <selection activeCell="H3" sqref="H3"/>
    </sheetView>
  </sheetViews>
  <sheetFormatPr defaultRowHeight="15" x14ac:dyDescent="0.25"/>
  <cols>
    <col min="5" max="5" width="19.140625" bestFit="1" customWidth="1"/>
    <col min="6" max="6" width="15.42578125" customWidth="1"/>
    <col min="7" max="7" width="17.140625" bestFit="1" customWidth="1"/>
    <col min="10" max="10" width="14.28515625" bestFit="1" customWidth="1"/>
    <col min="11" max="11" width="17.140625" bestFit="1" customWidth="1"/>
    <col min="12" max="12" width="3.140625" customWidth="1"/>
  </cols>
  <sheetData>
    <row r="1" spans="1:11" ht="18.75" x14ac:dyDescent="0.3">
      <c r="A1" s="34" t="s">
        <v>159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ht="18.75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18.75" x14ac:dyDescent="0.3">
      <c r="A3" s="35" t="s">
        <v>160</v>
      </c>
      <c r="B3" s="35"/>
      <c r="C3" s="35"/>
      <c r="D3" s="35"/>
      <c r="E3" s="35"/>
      <c r="F3" s="22">
        <f>VAR(A7:A52)</f>
        <v>170.6884057971015</v>
      </c>
      <c r="G3" s="21"/>
      <c r="H3" s="21"/>
      <c r="I3" s="21"/>
      <c r="J3" s="21"/>
      <c r="K3" s="21"/>
    </row>
    <row r="4" spans="1:11" ht="18.75" x14ac:dyDescent="0.3">
      <c r="A4" s="35" t="s">
        <v>161</v>
      </c>
      <c r="B4" s="35"/>
      <c r="C4" s="35"/>
      <c r="D4" s="35"/>
      <c r="E4" s="35"/>
      <c r="F4" s="22">
        <f>VAR(B7:B52)</f>
        <v>36.282608695652179</v>
      </c>
      <c r="G4" s="21"/>
      <c r="H4" s="21"/>
      <c r="I4" s="21"/>
      <c r="J4" s="21"/>
      <c r="K4" s="21"/>
    </row>
    <row r="6" spans="1:11" ht="30" x14ac:dyDescent="0.25">
      <c r="A6" s="17" t="s">
        <v>94</v>
      </c>
      <c r="B6" s="17" t="s">
        <v>95</v>
      </c>
    </row>
    <row r="7" spans="1:11" ht="15.75" x14ac:dyDescent="0.25">
      <c r="A7" s="3">
        <v>50</v>
      </c>
      <c r="B7" s="3">
        <v>20</v>
      </c>
      <c r="E7" s="20" t="s">
        <v>116</v>
      </c>
    </row>
    <row r="8" spans="1:11" x14ac:dyDescent="0.25">
      <c r="A8" s="4">
        <v>40</v>
      </c>
      <c r="B8" s="4">
        <v>15</v>
      </c>
    </row>
    <row r="9" spans="1:11" ht="15.75" thickBot="1" x14ac:dyDescent="0.3">
      <c r="A9" s="3">
        <v>60</v>
      </c>
      <c r="B9" s="3">
        <v>25</v>
      </c>
      <c r="E9" t="s">
        <v>117</v>
      </c>
    </row>
    <row r="10" spans="1:11" x14ac:dyDescent="0.25">
      <c r="A10" s="4">
        <v>30</v>
      </c>
      <c r="B10" s="4">
        <v>10</v>
      </c>
      <c r="E10" s="10" t="s">
        <v>118</v>
      </c>
      <c r="F10" s="10" t="s">
        <v>119</v>
      </c>
      <c r="G10" s="10" t="s">
        <v>120</v>
      </c>
      <c r="H10" s="10" t="s">
        <v>121</v>
      </c>
      <c r="I10" s="10" t="s">
        <v>105</v>
      </c>
    </row>
    <row r="11" spans="1:11" x14ac:dyDescent="0.25">
      <c r="A11" s="3">
        <v>70</v>
      </c>
      <c r="B11" s="3">
        <v>30</v>
      </c>
      <c r="E11" t="s">
        <v>94</v>
      </c>
      <c r="F11">
        <v>46</v>
      </c>
      <c r="G11">
        <v>1655</v>
      </c>
      <c r="H11">
        <v>35.978260869565219</v>
      </c>
      <c r="I11">
        <v>170.6884057971015</v>
      </c>
    </row>
    <row r="12" spans="1:11" ht="15.75" thickBot="1" x14ac:dyDescent="0.3">
      <c r="A12" s="18">
        <v>45</v>
      </c>
      <c r="B12" s="18">
        <v>18</v>
      </c>
      <c r="E12" s="9" t="s">
        <v>95</v>
      </c>
      <c r="F12" s="9">
        <v>46</v>
      </c>
      <c r="G12" s="9">
        <v>707</v>
      </c>
      <c r="H12" s="9">
        <v>15.369565217391305</v>
      </c>
      <c r="I12" s="9">
        <v>36.282608695652179</v>
      </c>
    </row>
    <row r="13" spans="1:11" x14ac:dyDescent="0.25">
      <c r="A13" s="19">
        <v>55</v>
      </c>
      <c r="B13" s="19">
        <v>22</v>
      </c>
    </row>
    <row r="14" spans="1:11" x14ac:dyDescent="0.25">
      <c r="A14" s="18">
        <v>25</v>
      </c>
      <c r="B14" s="18">
        <v>12</v>
      </c>
    </row>
    <row r="15" spans="1:11" ht="15.75" thickBot="1" x14ac:dyDescent="0.3">
      <c r="A15" s="19">
        <v>35</v>
      </c>
      <c r="B15" s="19">
        <v>15</v>
      </c>
      <c r="E15" t="s">
        <v>122</v>
      </c>
    </row>
    <row r="16" spans="1:11" x14ac:dyDescent="0.25">
      <c r="A16" s="18">
        <v>40</v>
      </c>
      <c r="B16" s="18">
        <v>20</v>
      </c>
      <c r="E16" s="10" t="s">
        <v>123</v>
      </c>
      <c r="F16" s="10" t="s">
        <v>124</v>
      </c>
      <c r="G16" s="10" t="s">
        <v>125</v>
      </c>
      <c r="H16" s="10" t="s">
        <v>126</v>
      </c>
      <c r="I16" s="10" t="s">
        <v>127</v>
      </c>
      <c r="J16" s="10" t="s">
        <v>128</v>
      </c>
      <c r="K16" s="10" t="s">
        <v>129</v>
      </c>
    </row>
    <row r="17" spans="1:11" x14ac:dyDescent="0.25">
      <c r="A17" s="19">
        <v>20</v>
      </c>
      <c r="B17" s="19">
        <v>8</v>
      </c>
      <c r="E17" t="s">
        <v>130</v>
      </c>
      <c r="F17">
        <v>9768.5217391304286</v>
      </c>
      <c r="G17">
        <v>1</v>
      </c>
      <c r="H17">
        <v>9768.5217391304286</v>
      </c>
      <c r="I17">
        <v>94.39507037322312</v>
      </c>
      <c r="J17">
        <v>1.113818004239486E-15</v>
      </c>
      <c r="K17">
        <v>3.9468757306805347</v>
      </c>
    </row>
    <row r="18" spans="1:11" x14ac:dyDescent="0.25">
      <c r="A18" s="18">
        <v>30</v>
      </c>
      <c r="B18" s="18">
        <v>15</v>
      </c>
      <c r="E18" t="s">
        <v>131</v>
      </c>
      <c r="F18">
        <v>9313.6956521739121</v>
      </c>
      <c r="G18">
        <v>90</v>
      </c>
      <c r="H18">
        <v>103.4855072463768</v>
      </c>
    </row>
    <row r="19" spans="1:11" x14ac:dyDescent="0.25">
      <c r="A19" s="19">
        <v>50</v>
      </c>
      <c r="B19" s="19">
        <v>25</v>
      </c>
    </row>
    <row r="20" spans="1:11" ht="15.75" thickBot="1" x14ac:dyDescent="0.3">
      <c r="A20" s="18">
        <v>60</v>
      </c>
      <c r="B20" s="18">
        <v>30</v>
      </c>
      <c r="E20" s="9" t="s">
        <v>132</v>
      </c>
      <c r="F20" s="9">
        <v>19082.217391304341</v>
      </c>
      <c r="G20" s="9">
        <v>91</v>
      </c>
      <c r="H20" s="9"/>
      <c r="I20" s="9"/>
      <c r="J20" s="9"/>
      <c r="K20" s="9"/>
    </row>
    <row r="21" spans="1:11" x14ac:dyDescent="0.25">
      <c r="A21" s="19">
        <v>40</v>
      </c>
      <c r="B21" s="19">
        <v>20</v>
      </c>
    </row>
    <row r="22" spans="1:11" x14ac:dyDescent="0.25">
      <c r="A22" s="18">
        <v>35</v>
      </c>
      <c r="B22" s="18">
        <v>15</v>
      </c>
    </row>
    <row r="23" spans="1:11" x14ac:dyDescent="0.25">
      <c r="A23" s="19">
        <v>25</v>
      </c>
      <c r="B23" s="19">
        <v>10</v>
      </c>
    </row>
    <row r="24" spans="1:11" ht="15.75" x14ac:dyDescent="0.25">
      <c r="A24" s="18">
        <v>30</v>
      </c>
      <c r="B24" s="18">
        <v>12</v>
      </c>
      <c r="E24" s="20" t="s">
        <v>133</v>
      </c>
      <c r="F24" s="20"/>
      <c r="G24" s="20"/>
    </row>
    <row r="25" spans="1:11" ht="15.75" thickBot="1" x14ac:dyDescent="0.3">
      <c r="A25" s="19">
        <v>20</v>
      </c>
      <c r="B25" s="19">
        <v>8</v>
      </c>
    </row>
    <row r="26" spans="1:11" x14ac:dyDescent="0.25">
      <c r="A26" s="18">
        <v>15</v>
      </c>
      <c r="B26" s="18">
        <v>6</v>
      </c>
      <c r="E26" s="10" t="s">
        <v>117</v>
      </c>
      <c r="F26" s="10" t="s">
        <v>119</v>
      </c>
      <c r="G26" s="10" t="s">
        <v>120</v>
      </c>
      <c r="H26" s="10" t="s">
        <v>121</v>
      </c>
      <c r="I26" s="10" t="s">
        <v>105</v>
      </c>
    </row>
    <row r="27" spans="1:11" x14ac:dyDescent="0.25">
      <c r="A27" s="19">
        <v>25</v>
      </c>
      <c r="B27" s="19">
        <v>10</v>
      </c>
      <c r="E27">
        <v>50</v>
      </c>
      <c r="F27">
        <v>1</v>
      </c>
      <c r="G27">
        <v>20</v>
      </c>
      <c r="H27">
        <v>20</v>
      </c>
      <c r="I27" t="e">
        <v>#DIV/0!</v>
      </c>
    </row>
    <row r="28" spans="1:11" x14ac:dyDescent="0.25">
      <c r="A28" s="18">
        <v>40</v>
      </c>
      <c r="B28" s="18">
        <v>18</v>
      </c>
      <c r="E28">
        <v>40</v>
      </c>
      <c r="F28">
        <v>1</v>
      </c>
      <c r="G28">
        <v>15</v>
      </c>
      <c r="H28">
        <v>15</v>
      </c>
      <c r="I28" t="e">
        <v>#DIV/0!</v>
      </c>
    </row>
    <row r="29" spans="1:11" x14ac:dyDescent="0.25">
      <c r="A29" s="19">
        <v>30</v>
      </c>
      <c r="B29" s="19">
        <v>15</v>
      </c>
      <c r="E29">
        <v>60</v>
      </c>
      <c r="F29">
        <v>1</v>
      </c>
      <c r="G29">
        <v>25</v>
      </c>
      <c r="H29">
        <v>25</v>
      </c>
      <c r="I29" t="e">
        <v>#DIV/0!</v>
      </c>
    </row>
    <row r="30" spans="1:11" x14ac:dyDescent="0.25">
      <c r="A30" s="18">
        <v>25</v>
      </c>
      <c r="B30" s="18">
        <v>12</v>
      </c>
      <c r="E30">
        <v>30</v>
      </c>
      <c r="F30">
        <v>1</v>
      </c>
      <c r="G30">
        <v>10</v>
      </c>
      <c r="H30">
        <v>10</v>
      </c>
      <c r="I30" t="e">
        <v>#DIV/0!</v>
      </c>
    </row>
    <row r="31" spans="1:11" x14ac:dyDescent="0.25">
      <c r="A31" s="19">
        <v>50</v>
      </c>
      <c r="B31" s="19">
        <v>22</v>
      </c>
      <c r="E31">
        <v>70</v>
      </c>
      <c r="F31">
        <v>1</v>
      </c>
      <c r="G31">
        <v>30</v>
      </c>
      <c r="H31">
        <v>30</v>
      </c>
      <c r="I31" t="e">
        <v>#DIV/0!</v>
      </c>
    </row>
    <row r="32" spans="1:11" x14ac:dyDescent="0.25">
      <c r="A32" s="18">
        <v>45</v>
      </c>
      <c r="B32" s="18">
        <v>20</v>
      </c>
      <c r="E32">
        <v>45</v>
      </c>
      <c r="F32">
        <v>1</v>
      </c>
      <c r="G32">
        <v>18</v>
      </c>
      <c r="H32">
        <v>18</v>
      </c>
      <c r="I32" t="e">
        <v>#DIV/0!</v>
      </c>
    </row>
    <row r="33" spans="1:9" x14ac:dyDescent="0.25">
      <c r="A33" s="19">
        <v>60</v>
      </c>
      <c r="B33" s="19">
        <v>25</v>
      </c>
      <c r="E33">
        <v>55</v>
      </c>
      <c r="F33">
        <v>1</v>
      </c>
      <c r="G33">
        <v>22</v>
      </c>
      <c r="H33">
        <v>22</v>
      </c>
      <c r="I33" t="e">
        <v>#DIV/0!</v>
      </c>
    </row>
    <row r="34" spans="1:9" x14ac:dyDescent="0.25">
      <c r="A34" s="18">
        <v>35</v>
      </c>
      <c r="B34" s="18">
        <v>15</v>
      </c>
      <c r="E34">
        <v>25</v>
      </c>
      <c r="F34">
        <v>1</v>
      </c>
      <c r="G34">
        <v>12</v>
      </c>
      <c r="H34">
        <v>12</v>
      </c>
      <c r="I34" t="e">
        <v>#DIV/0!</v>
      </c>
    </row>
    <row r="35" spans="1:9" x14ac:dyDescent="0.25">
      <c r="A35" s="19">
        <v>40</v>
      </c>
      <c r="B35" s="19">
        <v>18</v>
      </c>
      <c r="E35">
        <v>35</v>
      </c>
      <c r="F35">
        <v>1</v>
      </c>
      <c r="G35">
        <v>15</v>
      </c>
      <c r="H35">
        <v>15</v>
      </c>
      <c r="I35" t="e">
        <v>#DIV/0!</v>
      </c>
    </row>
    <row r="36" spans="1:9" x14ac:dyDescent="0.25">
      <c r="A36" s="18">
        <v>30</v>
      </c>
      <c r="B36" s="18">
        <v>12</v>
      </c>
      <c r="E36">
        <v>40</v>
      </c>
      <c r="F36">
        <v>1</v>
      </c>
      <c r="G36">
        <v>20</v>
      </c>
      <c r="H36">
        <v>20</v>
      </c>
      <c r="I36" t="e">
        <v>#DIV/0!</v>
      </c>
    </row>
    <row r="37" spans="1:9" x14ac:dyDescent="0.25">
      <c r="A37" s="19">
        <v>25</v>
      </c>
      <c r="B37" s="19">
        <v>10</v>
      </c>
      <c r="E37">
        <v>20</v>
      </c>
      <c r="F37">
        <v>1</v>
      </c>
      <c r="G37">
        <v>8</v>
      </c>
      <c r="H37">
        <v>8</v>
      </c>
      <c r="I37" t="e">
        <v>#DIV/0!</v>
      </c>
    </row>
    <row r="38" spans="1:9" x14ac:dyDescent="0.25">
      <c r="A38" s="18">
        <v>50</v>
      </c>
      <c r="B38" s="18">
        <v>20</v>
      </c>
      <c r="E38">
        <v>30</v>
      </c>
      <c r="F38">
        <v>1</v>
      </c>
      <c r="G38">
        <v>15</v>
      </c>
      <c r="H38">
        <v>15</v>
      </c>
      <c r="I38" t="e">
        <v>#DIV/0!</v>
      </c>
    </row>
    <row r="39" spans="1:9" x14ac:dyDescent="0.25">
      <c r="A39" s="19">
        <v>40</v>
      </c>
      <c r="B39" s="19">
        <v>15</v>
      </c>
      <c r="E39">
        <v>50</v>
      </c>
      <c r="F39">
        <v>1</v>
      </c>
      <c r="G39">
        <v>25</v>
      </c>
      <c r="H39">
        <v>25</v>
      </c>
      <c r="I39" t="e">
        <v>#DIV/0!</v>
      </c>
    </row>
    <row r="40" spans="1:9" x14ac:dyDescent="0.25">
      <c r="A40" s="18">
        <v>30</v>
      </c>
      <c r="B40" s="18">
        <v>12</v>
      </c>
      <c r="E40">
        <v>60</v>
      </c>
      <c r="F40">
        <v>1</v>
      </c>
      <c r="G40">
        <v>30</v>
      </c>
      <c r="H40">
        <v>30</v>
      </c>
      <c r="I40" t="e">
        <v>#DIV/0!</v>
      </c>
    </row>
    <row r="41" spans="1:9" x14ac:dyDescent="0.25">
      <c r="A41" s="19">
        <v>20</v>
      </c>
      <c r="B41" s="19">
        <v>8</v>
      </c>
      <c r="E41">
        <v>40</v>
      </c>
      <c r="F41">
        <v>1</v>
      </c>
      <c r="G41">
        <v>20</v>
      </c>
      <c r="H41">
        <v>20</v>
      </c>
      <c r="I41" t="e">
        <v>#DIV/0!</v>
      </c>
    </row>
    <row r="42" spans="1:9" x14ac:dyDescent="0.25">
      <c r="A42" s="18">
        <v>15</v>
      </c>
      <c r="B42" s="18">
        <v>6</v>
      </c>
      <c r="E42">
        <v>35</v>
      </c>
      <c r="F42">
        <v>1</v>
      </c>
      <c r="G42">
        <v>15</v>
      </c>
      <c r="H42">
        <v>15</v>
      </c>
      <c r="I42" t="e">
        <v>#DIV/0!</v>
      </c>
    </row>
    <row r="43" spans="1:9" x14ac:dyDescent="0.25">
      <c r="A43" s="19">
        <v>25</v>
      </c>
      <c r="B43" s="19">
        <v>10</v>
      </c>
      <c r="E43">
        <v>25</v>
      </c>
      <c r="F43">
        <v>1</v>
      </c>
      <c r="G43">
        <v>10</v>
      </c>
      <c r="H43">
        <v>10</v>
      </c>
      <c r="I43" t="e">
        <v>#DIV/0!</v>
      </c>
    </row>
    <row r="44" spans="1:9" x14ac:dyDescent="0.25">
      <c r="A44" s="18">
        <v>40</v>
      </c>
      <c r="B44" s="18">
        <v>18</v>
      </c>
      <c r="E44">
        <v>30</v>
      </c>
      <c r="F44">
        <v>1</v>
      </c>
      <c r="G44">
        <v>12</v>
      </c>
      <c r="H44">
        <v>12</v>
      </c>
      <c r="I44" t="e">
        <v>#DIV/0!</v>
      </c>
    </row>
    <row r="45" spans="1:9" x14ac:dyDescent="0.25">
      <c r="A45" s="19">
        <v>30</v>
      </c>
      <c r="B45" s="19">
        <v>15</v>
      </c>
      <c r="E45">
        <v>20</v>
      </c>
      <c r="F45">
        <v>1</v>
      </c>
      <c r="G45">
        <v>8</v>
      </c>
      <c r="H45">
        <v>8</v>
      </c>
      <c r="I45" t="e">
        <v>#DIV/0!</v>
      </c>
    </row>
    <row r="46" spans="1:9" x14ac:dyDescent="0.25">
      <c r="A46" s="18">
        <v>35</v>
      </c>
      <c r="B46" s="18">
        <v>12</v>
      </c>
      <c r="E46">
        <v>15</v>
      </c>
      <c r="F46">
        <v>1</v>
      </c>
      <c r="G46">
        <v>6</v>
      </c>
      <c r="H46">
        <v>6</v>
      </c>
      <c r="I46" t="e">
        <v>#DIV/0!</v>
      </c>
    </row>
    <row r="47" spans="1:9" x14ac:dyDescent="0.25">
      <c r="A47" s="19">
        <v>25</v>
      </c>
      <c r="B47" s="19">
        <v>8</v>
      </c>
      <c r="E47">
        <v>25</v>
      </c>
      <c r="F47">
        <v>1</v>
      </c>
      <c r="G47">
        <v>10</v>
      </c>
      <c r="H47">
        <v>10</v>
      </c>
      <c r="I47" t="e">
        <v>#DIV/0!</v>
      </c>
    </row>
    <row r="48" spans="1:9" x14ac:dyDescent="0.25">
      <c r="A48" s="18">
        <v>20</v>
      </c>
      <c r="B48" s="18">
        <v>10</v>
      </c>
      <c r="E48">
        <v>40</v>
      </c>
      <c r="F48">
        <v>1</v>
      </c>
      <c r="G48">
        <v>18</v>
      </c>
      <c r="H48">
        <v>18</v>
      </c>
      <c r="I48" t="e">
        <v>#DIV/0!</v>
      </c>
    </row>
    <row r="49" spans="1:9" x14ac:dyDescent="0.25">
      <c r="A49" s="19">
        <v>30</v>
      </c>
      <c r="B49" s="19">
        <v>12</v>
      </c>
      <c r="E49">
        <v>30</v>
      </c>
      <c r="F49">
        <v>1</v>
      </c>
      <c r="G49">
        <v>15</v>
      </c>
      <c r="H49">
        <v>15</v>
      </c>
      <c r="I49" t="e">
        <v>#DIV/0!</v>
      </c>
    </row>
    <row r="50" spans="1:9" x14ac:dyDescent="0.25">
      <c r="A50" s="18">
        <v>40</v>
      </c>
      <c r="B50" s="18">
        <v>18</v>
      </c>
      <c r="E50">
        <v>25</v>
      </c>
      <c r="F50">
        <v>1</v>
      </c>
      <c r="G50">
        <v>12</v>
      </c>
      <c r="H50">
        <v>12</v>
      </c>
      <c r="I50" t="e">
        <v>#DIV/0!</v>
      </c>
    </row>
    <row r="51" spans="1:9" x14ac:dyDescent="0.25">
      <c r="A51" s="19">
        <v>50</v>
      </c>
      <c r="B51" s="19">
        <v>20</v>
      </c>
      <c r="E51">
        <v>50</v>
      </c>
      <c r="F51">
        <v>1</v>
      </c>
      <c r="G51">
        <v>22</v>
      </c>
      <c r="H51">
        <v>22</v>
      </c>
      <c r="I51" t="e">
        <v>#DIV/0!</v>
      </c>
    </row>
    <row r="52" spans="1:9" x14ac:dyDescent="0.25">
      <c r="A52" s="18">
        <v>25</v>
      </c>
      <c r="B52" s="18">
        <v>10</v>
      </c>
      <c r="E52">
        <v>45</v>
      </c>
      <c r="F52">
        <v>1</v>
      </c>
      <c r="G52">
        <v>20</v>
      </c>
      <c r="H52">
        <v>20</v>
      </c>
      <c r="I52" t="e">
        <v>#DIV/0!</v>
      </c>
    </row>
    <row r="53" spans="1:9" x14ac:dyDescent="0.25">
      <c r="E53">
        <v>60</v>
      </c>
      <c r="F53">
        <v>1</v>
      </c>
      <c r="G53">
        <v>25</v>
      </c>
      <c r="H53">
        <v>25</v>
      </c>
      <c r="I53" t="e">
        <v>#DIV/0!</v>
      </c>
    </row>
    <row r="54" spans="1:9" x14ac:dyDescent="0.25">
      <c r="E54">
        <v>35</v>
      </c>
      <c r="F54">
        <v>1</v>
      </c>
      <c r="G54">
        <v>15</v>
      </c>
      <c r="H54">
        <v>15</v>
      </c>
      <c r="I54" t="e">
        <v>#DIV/0!</v>
      </c>
    </row>
    <row r="55" spans="1:9" x14ac:dyDescent="0.25">
      <c r="E55">
        <v>40</v>
      </c>
      <c r="F55">
        <v>1</v>
      </c>
      <c r="G55">
        <v>18</v>
      </c>
      <c r="H55">
        <v>18</v>
      </c>
      <c r="I55" t="e">
        <v>#DIV/0!</v>
      </c>
    </row>
    <row r="56" spans="1:9" x14ac:dyDescent="0.25">
      <c r="E56">
        <v>30</v>
      </c>
      <c r="F56">
        <v>1</v>
      </c>
      <c r="G56">
        <v>12</v>
      </c>
      <c r="H56">
        <v>12</v>
      </c>
      <c r="I56" t="e">
        <v>#DIV/0!</v>
      </c>
    </row>
    <row r="57" spans="1:9" x14ac:dyDescent="0.25">
      <c r="E57">
        <v>25</v>
      </c>
      <c r="F57">
        <v>1</v>
      </c>
      <c r="G57">
        <v>10</v>
      </c>
      <c r="H57">
        <v>10</v>
      </c>
      <c r="I57" t="e">
        <v>#DIV/0!</v>
      </c>
    </row>
    <row r="58" spans="1:9" x14ac:dyDescent="0.25">
      <c r="E58">
        <v>50</v>
      </c>
      <c r="F58">
        <v>1</v>
      </c>
      <c r="G58">
        <v>20</v>
      </c>
      <c r="H58">
        <v>20</v>
      </c>
      <c r="I58" t="e">
        <v>#DIV/0!</v>
      </c>
    </row>
    <row r="59" spans="1:9" x14ac:dyDescent="0.25">
      <c r="E59">
        <v>40</v>
      </c>
      <c r="F59">
        <v>1</v>
      </c>
      <c r="G59">
        <v>15</v>
      </c>
      <c r="H59">
        <v>15</v>
      </c>
      <c r="I59" t="e">
        <v>#DIV/0!</v>
      </c>
    </row>
    <row r="60" spans="1:9" x14ac:dyDescent="0.25">
      <c r="E60">
        <v>30</v>
      </c>
      <c r="F60">
        <v>1</v>
      </c>
      <c r="G60">
        <v>12</v>
      </c>
      <c r="H60">
        <v>12</v>
      </c>
      <c r="I60" t="e">
        <v>#DIV/0!</v>
      </c>
    </row>
    <row r="61" spans="1:9" x14ac:dyDescent="0.25">
      <c r="E61">
        <v>20</v>
      </c>
      <c r="F61">
        <v>1</v>
      </c>
      <c r="G61">
        <v>8</v>
      </c>
      <c r="H61">
        <v>8</v>
      </c>
      <c r="I61" t="e">
        <v>#DIV/0!</v>
      </c>
    </row>
    <row r="62" spans="1:9" x14ac:dyDescent="0.25">
      <c r="E62">
        <v>15</v>
      </c>
      <c r="F62">
        <v>1</v>
      </c>
      <c r="G62">
        <v>6</v>
      </c>
      <c r="H62">
        <v>6</v>
      </c>
      <c r="I62" t="e">
        <v>#DIV/0!</v>
      </c>
    </row>
    <row r="63" spans="1:9" x14ac:dyDescent="0.25">
      <c r="E63">
        <v>25</v>
      </c>
      <c r="F63">
        <v>1</v>
      </c>
      <c r="G63">
        <v>10</v>
      </c>
      <c r="H63">
        <v>10</v>
      </c>
      <c r="I63" t="e">
        <v>#DIV/0!</v>
      </c>
    </row>
    <row r="64" spans="1:9" x14ac:dyDescent="0.25">
      <c r="E64">
        <v>40</v>
      </c>
      <c r="F64">
        <v>1</v>
      </c>
      <c r="G64">
        <v>18</v>
      </c>
      <c r="H64">
        <v>18</v>
      </c>
      <c r="I64" t="e">
        <v>#DIV/0!</v>
      </c>
    </row>
    <row r="65" spans="5:11" x14ac:dyDescent="0.25">
      <c r="E65">
        <v>30</v>
      </c>
      <c r="F65">
        <v>1</v>
      </c>
      <c r="G65">
        <v>15</v>
      </c>
      <c r="H65">
        <v>15</v>
      </c>
      <c r="I65" t="e">
        <v>#DIV/0!</v>
      </c>
    </row>
    <row r="66" spans="5:11" x14ac:dyDescent="0.25">
      <c r="E66">
        <v>35</v>
      </c>
      <c r="F66">
        <v>1</v>
      </c>
      <c r="G66">
        <v>12</v>
      </c>
      <c r="H66">
        <v>12</v>
      </c>
      <c r="I66" t="e">
        <v>#DIV/0!</v>
      </c>
    </row>
    <row r="67" spans="5:11" x14ac:dyDescent="0.25">
      <c r="E67">
        <v>25</v>
      </c>
      <c r="F67">
        <v>1</v>
      </c>
      <c r="G67">
        <v>8</v>
      </c>
      <c r="H67">
        <v>8</v>
      </c>
      <c r="I67" t="e">
        <v>#DIV/0!</v>
      </c>
    </row>
    <row r="68" spans="5:11" x14ac:dyDescent="0.25">
      <c r="E68">
        <v>20</v>
      </c>
      <c r="F68">
        <v>1</v>
      </c>
      <c r="G68">
        <v>10</v>
      </c>
      <c r="H68">
        <v>10</v>
      </c>
      <c r="I68" t="e">
        <v>#DIV/0!</v>
      </c>
    </row>
    <row r="69" spans="5:11" x14ac:dyDescent="0.25">
      <c r="E69">
        <v>30</v>
      </c>
      <c r="F69">
        <v>1</v>
      </c>
      <c r="G69">
        <v>12</v>
      </c>
      <c r="H69">
        <v>12</v>
      </c>
      <c r="I69" t="e">
        <v>#DIV/0!</v>
      </c>
    </row>
    <row r="70" spans="5:11" x14ac:dyDescent="0.25">
      <c r="E70">
        <v>40</v>
      </c>
      <c r="F70">
        <v>1</v>
      </c>
      <c r="G70">
        <v>18</v>
      </c>
      <c r="H70">
        <v>18</v>
      </c>
      <c r="I70" t="e">
        <v>#DIV/0!</v>
      </c>
    </row>
    <row r="71" spans="5:11" x14ac:dyDescent="0.25">
      <c r="E71">
        <v>50</v>
      </c>
      <c r="F71">
        <v>1</v>
      </c>
      <c r="G71">
        <v>20</v>
      </c>
      <c r="H71">
        <v>20</v>
      </c>
      <c r="I71" t="e">
        <v>#DIV/0!</v>
      </c>
    </row>
    <row r="72" spans="5:11" x14ac:dyDescent="0.25">
      <c r="E72">
        <v>25</v>
      </c>
      <c r="F72">
        <v>1</v>
      </c>
      <c r="G72">
        <v>10</v>
      </c>
      <c r="H72">
        <v>10</v>
      </c>
      <c r="I72" t="e">
        <v>#DIV/0!</v>
      </c>
    </row>
    <row r="74" spans="5:11" ht="15.75" thickBot="1" x14ac:dyDescent="0.3">
      <c r="E74" s="9" t="s">
        <v>95</v>
      </c>
      <c r="F74" s="9">
        <v>46</v>
      </c>
      <c r="G74" s="9">
        <v>707</v>
      </c>
      <c r="H74" s="9">
        <v>15.369565217391305</v>
      </c>
      <c r="I74" s="9">
        <v>36.282608695652179</v>
      </c>
    </row>
    <row r="77" spans="5:11" ht="15.75" thickBot="1" x14ac:dyDescent="0.3">
      <c r="E77" t="s">
        <v>122</v>
      </c>
    </row>
    <row r="78" spans="5:11" x14ac:dyDescent="0.25">
      <c r="E78" s="10" t="s">
        <v>123</v>
      </c>
      <c r="F78" s="10" t="s">
        <v>124</v>
      </c>
      <c r="G78" s="10" t="s">
        <v>125</v>
      </c>
      <c r="H78" s="10" t="s">
        <v>126</v>
      </c>
      <c r="I78" s="10" t="s">
        <v>127</v>
      </c>
      <c r="J78" s="10" t="s">
        <v>128</v>
      </c>
      <c r="K78" s="10" t="s">
        <v>129</v>
      </c>
    </row>
    <row r="79" spans="5:11" x14ac:dyDescent="0.25">
      <c r="E79" t="s">
        <v>134</v>
      </c>
      <c r="F79">
        <v>1632.7173913043478</v>
      </c>
      <c r="G79">
        <v>45</v>
      </c>
      <c r="H79">
        <v>36.282608695652172</v>
      </c>
      <c r="I79">
        <v>65535</v>
      </c>
      <c r="J79" t="e">
        <v>#NUM!</v>
      </c>
      <c r="K79" t="e">
        <v>#NUM!</v>
      </c>
    </row>
    <row r="80" spans="5:11" x14ac:dyDescent="0.25">
      <c r="E80" t="s">
        <v>135</v>
      </c>
      <c r="F80">
        <v>0</v>
      </c>
      <c r="G80">
        <v>0</v>
      </c>
      <c r="H80">
        <v>65535</v>
      </c>
      <c r="I80">
        <v>65535</v>
      </c>
      <c r="J80" t="e">
        <v>#NUM!</v>
      </c>
      <c r="K80" t="e">
        <v>#NUM!</v>
      </c>
    </row>
    <row r="81" spans="5:11" x14ac:dyDescent="0.25">
      <c r="E81" t="s">
        <v>136</v>
      </c>
      <c r="F81">
        <v>0</v>
      </c>
      <c r="G81">
        <v>0</v>
      </c>
      <c r="H81">
        <v>65535</v>
      </c>
    </row>
    <row r="83" spans="5:11" ht="15.75" thickBot="1" x14ac:dyDescent="0.3">
      <c r="E83" s="9" t="s">
        <v>132</v>
      </c>
      <c r="F83" s="9">
        <v>1632.7173913043478</v>
      </c>
      <c r="G83" s="9">
        <v>45</v>
      </c>
      <c r="H83" s="9"/>
      <c r="I83" s="9"/>
      <c r="J83" s="9"/>
      <c r="K83" s="9"/>
    </row>
    <row r="87" spans="5:11" ht="15.75" x14ac:dyDescent="0.25">
      <c r="E87" s="20" t="s">
        <v>137</v>
      </c>
      <c r="F87" s="20"/>
    </row>
    <row r="88" spans="5:11" ht="15.75" thickBot="1" x14ac:dyDescent="0.3"/>
    <row r="89" spans="5:11" x14ac:dyDescent="0.25">
      <c r="E89" s="10"/>
      <c r="F89" s="10" t="s">
        <v>94</v>
      </c>
      <c r="G89" s="10" t="s">
        <v>95</v>
      </c>
    </row>
    <row r="90" spans="5:11" x14ac:dyDescent="0.25">
      <c r="E90" t="s">
        <v>101</v>
      </c>
      <c r="F90">
        <v>35.978260869565219</v>
      </c>
      <c r="G90">
        <v>15.369565217391305</v>
      </c>
    </row>
    <row r="91" spans="5:11" x14ac:dyDescent="0.25">
      <c r="E91" t="s">
        <v>105</v>
      </c>
      <c r="F91">
        <v>170.6884057971015</v>
      </c>
      <c r="G91">
        <v>36.282608695652179</v>
      </c>
    </row>
    <row r="92" spans="5:11" x14ac:dyDescent="0.25">
      <c r="E92" t="s">
        <v>138</v>
      </c>
      <c r="F92">
        <v>46</v>
      </c>
      <c r="G92">
        <v>46</v>
      </c>
    </row>
    <row r="93" spans="5:11" x14ac:dyDescent="0.25">
      <c r="E93" t="s">
        <v>125</v>
      </c>
      <c r="F93">
        <v>45</v>
      </c>
      <c r="G93">
        <v>45</v>
      </c>
    </row>
    <row r="94" spans="5:11" x14ac:dyDescent="0.25">
      <c r="E94" t="s">
        <v>127</v>
      </c>
      <c r="F94">
        <v>4.704413820651089</v>
      </c>
    </row>
    <row r="95" spans="5:11" x14ac:dyDescent="0.25">
      <c r="E95" t="s">
        <v>139</v>
      </c>
      <c r="F95">
        <v>3.9420342523778185E-7</v>
      </c>
    </row>
    <row r="96" spans="5:11" ht="15.75" thickBot="1" x14ac:dyDescent="0.3">
      <c r="E96" s="9" t="s">
        <v>140</v>
      </c>
      <c r="F96" s="9">
        <v>1.6415160713804153</v>
      </c>
      <c r="G96" s="9"/>
    </row>
    <row r="99" spans="5:12" ht="15.75" x14ac:dyDescent="0.25">
      <c r="E99" s="20" t="s">
        <v>141</v>
      </c>
      <c r="F99" s="20"/>
      <c r="I99" s="33" t="s">
        <v>149</v>
      </c>
      <c r="J99" s="33"/>
      <c r="K99" s="33"/>
      <c r="L99" s="33"/>
    </row>
    <row r="100" spans="5:12" ht="15.75" thickBot="1" x14ac:dyDescent="0.3"/>
    <row r="101" spans="5:12" x14ac:dyDescent="0.25">
      <c r="E101" s="10"/>
      <c r="F101" s="10" t="s">
        <v>94</v>
      </c>
      <c r="G101" s="10" t="s">
        <v>95</v>
      </c>
      <c r="I101" s="10"/>
      <c r="J101" s="10" t="s">
        <v>94</v>
      </c>
      <c r="K101" s="10" t="s">
        <v>95</v>
      </c>
    </row>
    <row r="102" spans="5:12" x14ac:dyDescent="0.25">
      <c r="E102" t="s">
        <v>101</v>
      </c>
      <c r="F102">
        <v>35.978260869565219</v>
      </c>
      <c r="G102">
        <v>15.369565217391305</v>
      </c>
      <c r="I102" t="s">
        <v>101</v>
      </c>
      <c r="J102">
        <v>35.978260869565219</v>
      </c>
      <c r="K102">
        <v>15.369565217391305</v>
      </c>
    </row>
    <row r="103" spans="5:12" x14ac:dyDescent="0.25">
      <c r="E103" t="s">
        <v>105</v>
      </c>
      <c r="F103">
        <v>170.6884057971015</v>
      </c>
      <c r="G103">
        <v>36.282608695652179</v>
      </c>
      <c r="I103" t="s">
        <v>105</v>
      </c>
      <c r="J103">
        <v>170.6884057971015</v>
      </c>
      <c r="K103">
        <v>36.282608695652179</v>
      </c>
    </row>
    <row r="104" spans="5:12" x14ac:dyDescent="0.25">
      <c r="E104" t="s">
        <v>138</v>
      </c>
      <c r="F104">
        <v>46</v>
      </c>
      <c r="G104">
        <v>46</v>
      </c>
      <c r="I104" t="s">
        <v>138</v>
      </c>
      <c r="J104">
        <v>46</v>
      </c>
      <c r="K104">
        <v>46</v>
      </c>
    </row>
    <row r="105" spans="5:12" x14ac:dyDescent="0.25">
      <c r="E105" t="s">
        <v>142</v>
      </c>
      <c r="F105">
        <v>0.96246047001571944</v>
      </c>
      <c r="I105" t="s">
        <v>150</v>
      </c>
      <c r="J105">
        <v>103.48550724637684</v>
      </c>
    </row>
    <row r="106" spans="5:12" x14ac:dyDescent="0.25">
      <c r="E106" t="s">
        <v>143</v>
      </c>
      <c r="F106">
        <v>4</v>
      </c>
      <c r="I106" t="s">
        <v>143</v>
      </c>
      <c r="J106">
        <v>2</v>
      </c>
    </row>
    <row r="107" spans="5:12" x14ac:dyDescent="0.25">
      <c r="E107" t="s">
        <v>125</v>
      </c>
      <c r="F107">
        <v>45</v>
      </c>
      <c r="I107" t="s">
        <v>125</v>
      </c>
      <c r="J107">
        <v>90</v>
      </c>
    </row>
    <row r="108" spans="5:12" x14ac:dyDescent="0.25">
      <c r="E108" t="s">
        <v>144</v>
      </c>
      <c r="F108">
        <v>15.122208075712601</v>
      </c>
      <c r="I108" t="s">
        <v>144</v>
      </c>
      <c r="J108">
        <v>8.7728374932877671</v>
      </c>
    </row>
    <row r="109" spans="5:12" x14ac:dyDescent="0.25">
      <c r="E109" t="s">
        <v>145</v>
      </c>
      <c r="F109">
        <v>1.4735627221524331E-19</v>
      </c>
      <c r="I109" t="s">
        <v>145</v>
      </c>
      <c r="J109">
        <v>5.1101447128241119E-14</v>
      </c>
    </row>
    <row r="110" spans="5:12" x14ac:dyDescent="0.25">
      <c r="E110" t="s">
        <v>146</v>
      </c>
      <c r="F110">
        <v>1.6794273926523535</v>
      </c>
      <c r="I110" t="s">
        <v>146</v>
      </c>
      <c r="J110">
        <v>1.661961084030164</v>
      </c>
    </row>
    <row r="111" spans="5:12" x14ac:dyDescent="0.25">
      <c r="E111" t="s">
        <v>147</v>
      </c>
      <c r="F111">
        <v>2.9471254443048662E-19</v>
      </c>
      <c r="I111" t="s">
        <v>147</v>
      </c>
      <c r="J111">
        <v>1.0220289425648224E-13</v>
      </c>
    </row>
    <row r="112" spans="5:12" ht="15.75" thickBot="1" x14ac:dyDescent="0.3">
      <c r="E112" s="9" t="s">
        <v>148</v>
      </c>
      <c r="F112" s="9">
        <v>2.0141033888808457</v>
      </c>
      <c r="G112" s="9"/>
      <c r="I112" s="9" t="s">
        <v>148</v>
      </c>
      <c r="J112" s="9">
        <v>1.986674540703772</v>
      </c>
      <c r="K112" s="9"/>
    </row>
    <row r="115" spans="5:11" ht="15.75" x14ac:dyDescent="0.25">
      <c r="E115" s="20" t="s">
        <v>151</v>
      </c>
      <c r="F115" s="20"/>
      <c r="G115" s="20"/>
      <c r="I115" s="20" t="s">
        <v>152</v>
      </c>
      <c r="J115" s="20"/>
      <c r="K115" s="20"/>
    </row>
    <row r="116" spans="5:11" ht="15.75" thickBot="1" x14ac:dyDescent="0.3"/>
    <row r="117" spans="5:11" x14ac:dyDescent="0.25">
      <c r="E117" s="10"/>
      <c r="F117" s="10" t="s">
        <v>94</v>
      </c>
      <c r="G117" s="10" t="s">
        <v>95</v>
      </c>
      <c r="I117" s="10"/>
      <c r="J117" s="10" t="s">
        <v>94</v>
      </c>
      <c r="K117" s="10" t="s">
        <v>95</v>
      </c>
    </row>
    <row r="118" spans="5:11" x14ac:dyDescent="0.25">
      <c r="E118" t="s">
        <v>101</v>
      </c>
      <c r="F118">
        <v>35.978260869565219</v>
      </c>
      <c r="G118">
        <v>15.369565217391305</v>
      </c>
      <c r="I118" t="s">
        <v>101</v>
      </c>
      <c r="J118">
        <v>35.978260869565219</v>
      </c>
      <c r="K118">
        <v>15.369565217391305</v>
      </c>
    </row>
    <row r="119" spans="5:11" x14ac:dyDescent="0.25">
      <c r="E119" t="s">
        <v>105</v>
      </c>
      <c r="F119">
        <v>170.6884057971015</v>
      </c>
      <c r="G119">
        <v>36.282608695652179</v>
      </c>
      <c r="I119" t="s">
        <v>153</v>
      </c>
      <c r="J119">
        <v>50</v>
      </c>
      <c r="K119">
        <v>6</v>
      </c>
    </row>
    <row r="120" spans="5:11" x14ac:dyDescent="0.25">
      <c r="E120" t="s">
        <v>138</v>
      </c>
      <c r="F120">
        <v>46</v>
      </c>
      <c r="G120">
        <v>46</v>
      </c>
      <c r="I120" t="s">
        <v>138</v>
      </c>
      <c r="J120">
        <v>46</v>
      </c>
      <c r="K120">
        <v>46</v>
      </c>
    </row>
    <row r="121" spans="5:11" x14ac:dyDescent="0.25">
      <c r="E121" t="s">
        <v>143</v>
      </c>
      <c r="F121">
        <v>2</v>
      </c>
      <c r="I121" t="s">
        <v>143</v>
      </c>
      <c r="J121">
        <v>4</v>
      </c>
    </row>
    <row r="122" spans="5:11" x14ac:dyDescent="0.25">
      <c r="E122" t="s">
        <v>125</v>
      </c>
      <c r="F122">
        <v>63</v>
      </c>
      <c r="I122" t="s">
        <v>154</v>
      </c>
      <c r="J122">
        <v>15.052908759166824</v>
      </c>
    </row>
    <row r="123" spans="5:11" x14ac:dyDescent="0.25">
      <c r="E123" t="s">
        <v>144</v>
      </c>
      <c r="F123">
        <v>8.7728374932877671</v>
      </c>
      <c r="I123" t="s">
        <v>155</v>
      </c>
      <c r="J123">
        <v>0</v>
      </c>
    </row>
    <row r="124" spans="5:11" x14ac:dyDescent="0.25">
      <c r="E124" t="s">
        <v>145</v>
      </c>
      <c r="F124">
        <v>8.0151558557736617E-13</v>
      </c>
      <c r="I124" t="s">
        <v>156</v>
      </c>
      <c r="J124">
        <v>1.6448536269514715</v>
      </c>
    </row>
    <row r="125" spans="5:11" x14ac:dyDescent="0.25">
      <c r="E125" t="s">
        <v>146</v>
      </c>
      <c r="F125">
        <v>1.6694022217068125</v>
      </c>
      <c r="I125" t="s">
        <v>157</v>
      </c>
      <c r="J125">
        <v>0</v>
      </c>
    </row>
    <row r="126" spans="5:11" ht="15.75" thickBot="1" x14ac:dyDescent="0.3">
      <c r="E126" t="s">
        <v>147</v>
      </c>
      <c r="F126">
        <v>1.6030311711547323E-12</v>
      </c>
      <c r="I126" s="9" t="s">
        <v>158</v>
      </c>
      <c r="J126" s="9">
        <v>1.9599639845400536</v>
      </c>
      <c r="K126" s="9"/>
    </row>
    <row r="127" spans="5:11" ht="15.75" thickBot="1" x14ac:dyDescent="0.3">
      <c r="E127" s="9" t="s">
        <v>148</v>
      </c>
      <c r="F127" s="9">
        <v>1.9983405425207412</v>
      </c>
      <c r="G127" s="9"/>
    </row>
  </sheetData>
  <mergeCells count="4">
    <mergeCell ref="I99:L99"/>
    <mergeCell ref="A1:K1"/>
    <mergeCell ref="A4:E4"/>
    <mergeCell ref="A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092AF-EC3B-4C41-9BA2-3AF53B235A14}">
  <dimension ref="A2:J150"/>
  <sheetViews>
    <sheetView tabSelected="1" topLeftCell="A22" zoomScale="98" zoomScaleNormal="98" workbookViewId="0">
      <selection activeCell="L135" sqref="L135"/>
    </sheetView>
  </sheetViews>
  <sheetFormatPr defaultRowHeight="15" x14ac:dyDescent="0.25"/>
  <cols>
    <col min="1" max="1" width="25.85546875" bestFit="1" customWidth="1"/>
    <col min="4" max="4" width="12" bestFit="1" customWidth="1"/>
  </cols>
  <sheetData>
    <row r="2" spans="1:4" x14ac:dyDescent="0.25">
      <c r="A2" s="40" t="s">
        <v>162</v>
      </c>
      <c r="B2" s="40"/>
      <c r="C2" s="40"/>
      <c r="D2" s="27">
        <f>AVERAGE(B5:B51)</f>
        <v>15.369565217391305</v>
      </c>
    </row>
    <row r="3" spans="1:4" x14ac:dyDescent="0.25">
      <c r="A3" s="39" t="s">
        <v>163</v>
      </c>
      <c r="B3" s="39"/>
      <c r="C3" s="39"/>
      <c r="D3" s="27">
        <f>_xlfn.STDEV.P(B6:B51)</f>
        <v>5.9576720564917984</v>
      </c>
    </row>
    <row r="5" spans="1:4" ht="30" x14ac:dyDescent="0.25">
      <c r="A5" s="17" t="s">
        <v>1</v>
      </c>
      <c r="B5" s="17" t="s">
        <v>95</v>
      </c>
      <c r="C5" s="38" t="s">
        <v>164</v>
      </c>
      <c r="D5" s="38"/>
    </row>
    <row r="6" spans="1:4" x14ac:dyDescent="0.25">
      <c r="A6" s="3" t="s">
        <v>3</v>
      </c>
      <c r="B6" s="23">
        <v>20</v>
      </c>
      <c r="C6" s="37">
        <f>_xlfn.NORM.DIST(B6,D2,D3,TRUE)</f>
        <v>0.78148614675921779</v>
      </c>
      <c r="D6" s="37"/>
    </row>
    <row r="7" spans="1:4" x14ac:dyDescent="0.25">
      <c r="A7" s="4" t="s">
        <v>5</v>
      </c>
      <c r="B7" s="24">
        <v>15</v>
      </c>
      <c r="C7" s="37">
        <f>_xlfn.NORM.DIST(B7,D2,D3,)</f>
        <v>6.6834068795951065E-2</v>
      </c>
      <c r="D7" s="37"/>
    </row>
    <row r="8" spans="1:4" x14ac:dyDescent="0.25">
      <c r="A8" s="3" t="s">
        <v>7</v>
      </c>
      <c r="B8" s="23">
        <v>25</v>
      </c>
      <c r="C8" s="37">
        <f>_xlfn.NORM.DIST(B8,D2,D3,)</f>
        <v>1.8131293453303096E-2</v>
      </c>
      <c r="D8" s="37"/>
    </row>
    <row r="9" spans="1:4" x14ac:dyDescent="0.25">
      <c r="A9" s="4" t="s">
        <v>9</v>
      </c>
      <c r="B9" s="24">
        <v>10</v>
      </c>
      <c r="C9" s="37">
        <f>_xlfn.NORM.DIST(B9,D2,D3,)</f>
        <v>4.461092972701966E-2</v>
      </c>
      <c r="D9" s="37"/>
    </row>
    <row r="10" spans="1:4" x14ac:dyDescent="0.25">
      <c r="A10" s="3" t="s">
        <v>11</v>
      </c>
      <c r="B10" s="23">
        <v>30</v>
      </c>
      <c r="C10" s="37">
        <f>_xlfn.NORM.DIST(B10,D2,D3,)</f>
        <v>3.2832431404303088E-3</v>
      </c>
      <c r="D10" s="37"/>
    </row>
    <row r="11" spans="1:4" x14ac:dyDescent="0.25">
      <c r="A11" s="4" t="s">
        <v>13</v>
      </c>
      <c r="B11" s="25">
        <v>18</v>
      </c>
      <c r="C11" s="36">
        <f>_xlfn.NORM.DIST(B11,D2,D3,)</f>
        <v>6.0743903736909598E-2</v>
      </c>
      <c r="D11" s="37"/>
    </row>
    <row r="12" spans="1:4" x14ac:dyDescent="0.25">
      <c r="A12" s="3" t="s">
        <v>15</v>
      </c>
      <c r="B12" s="26">
        <v>22</v>
      </c>
      <c r="C12" s="36">
        <f>_xlfn.NORM.DIST(B12,D2,D3,)</f>
        <v>3.6047491896204806E-2</v>
      </c>
      <c r="D12" s="37"/>
    </row>
    <row r="13" spans="1:4" x14ac:dyDescent="0.25">
      <c r="A13" s="4" t="s">
        <v>17</v>
      </c>
      <c r="B13" s="25">
        <v>12</v>
      </c>
      <c r="C13" s="36">
        <f>_xlfn.NORM.DIST(B13,D2,D3,)</f>
        <v>5.7065183733834519E-2</v>
      </c>
      <c r="D13" s="37"/>
    </row>
    <row r="14" spans="1:4" x14ac:dyDescent="0.25">
      <c r="A14" s="3" t="s">
        <v>19</v>
      </c>
      <c r="B14" s="26">
        <v>15</v>
      </c>
      <c r="C14" s="36">
        <f>_xlfn.NORM.DIST(B14,D2,D3,)</f>
        <v>6.6834068795951065E-2</v>
      </c>
      <c r="D14" s="37"/>
    </row>
    <row r="15" spans="1:4" x14ac:dyDescent="0.25">
      <c r="A15" s="4" t="s">
        <v>21</v>
      </c>
      <c r="B15" s="25">
        <v>20</v>
      </c>
      <c r="C15" s="36">
        <f>_xlfn.NORM.DIST(B15,D2,D3,)</f>
        <v>4.950629274011159E-2</v>
      </c>
      <c r="D15" s="37"/>
    </row>
    <row r="16" spans="1:4" x14ac:dyDescent="0.25">
      <c r="A16" s="3" t="s">
        <v>23</v>
      </c>
      <c r="B16" s="26">
        <v>8</v>
      </c>
      <c r="C16" s="36">
        <f>_xlfn.NORM.DIST(B16,D2,D3,)</f>
        <v>3.1157906461493603E-2</v>
      </c>
      <c r="D16" s="37"/>
    </row>
    <row r="17" spans="1:4" x14ac:dyDescent="0.25">
      <c r="A17" s="4" t="s">
        <v>25</v>
      </c>
      <c r="B17" s="25">
        <v>15</v>
      </c>
      <c r="C17" s="36">
        <f>_xlfn.NORM.DIST(B17,D2,D3,)</f>
        <v>6.6834068795951065E-2</v>
      </c>
      <c r="D17" s="37"/>
    </row>
    <row r="18" spans="1:4" x14ac:dyDescent="0.25">
      <c r="A18" s="3" t="s">
        <v>27</v>
      </c>
      <c r="B18" s="26">
        <v>25</v>
      </c>
      <c r="C18" s="36">
        <f>_xlfn.NORM.DIST(B18,D2,D3,)</f>
        <v>1.8131293453303096E-2</v>
      </c>
      <c r="D18" s="37"/>
    </row>
    <row r="19" spans="1:4" x14ac:dyDescent="0.25">
      <c r="A19" s="4" t="s">
        <v>29</v>
      </c>
      <c r="B19" s="25">
        <v>30</v>
      </c>
      <c r="C19" s="36">
        <f>_xlfn.NORM.DIST(B19,D2,D3,)</f>
        <v>3.2832431404303088E-3</v>
      </c>
      <c r="D19" s="37"/>
    </row>
    <row r="20" spans="1:4" x14ac:dyDescent="0.25">
      <c r="A20" s="3" t="s">
        <v>31</v>
      </c>
      <c r="B20" s="26">
        <v>20</v>
      </c>
      <c r="C20" s="36">
        <f>_xlfn.NORM.DIST(B20,D2,D3,)</f>
        <v>4.950629274011159E-2</v>
      </c>
      <c r="D20" s="37"/>
    </row>
    <row r="21" spans="1:4" x14ac:dyDescent="0.25">
      <c r="A21" s="4" t="s">
        <v>33</v>
      </c>
      <c r="B21" s="25">
        <v>15</v>
      </c>
      <c r="C21" s="36">
        <f>_xlfn.NORM.DIST(B21,D2,D3,)</f>
        <v>6.6834068795951065E-2</v>
      </c>
      <c r="D21" s="37"/>
    </row>
    <row r="22" spans="1:4" x14ac:dyDescent="0.25">
      <c r="A22" s="3" t="s">
        <v>35</v>
      </c>
      <c r="B22" s="26">
        <v>10</v>
      </c>
      <c r="C22" s="36">
        <f>_xlfn.NORM.DIST(B22,D2,D3,)</f>
        <v>4.461092972701966E-2</v>
      </c>
      <c r="D22" s="37"/>
    </row>
    <row r="23" spans="1:4" x14ac:dyDescent="0.25">
      <c r="A23" s="4" t="s">
        <v>37</v>
      </c>
      <c r="B23" s="25">
        <v>12</v>
      </c>
      <c r="C23" s="36">
        <f>_xlfn.NORM.DIST(B23,D2,D3,)</f>
        <v>5.7065183733834519E-2</v>
      </c>
      <c r="D23" s="37"/>
    </row>
    <row r="24" spans="1:4" x14ac:dyDescent="0.25">
      <c r="A24" s="3" t="s">
        <v>39</v>
      </c>
      <c r="B24" s="26">
        <v>8</v>
      </c>
      <c r="C24" s="36">
        <f>_xlfn.NORM.DIST(B24,D2,D3,)</f>
        <v>3.1157906461493603E-2</v>
      </c>
      <c r="D24" s="37"/>
    </row>
    <row r="25" spans="1:4" x14ac:dyDescent="0.25">
      <c r="A25" s="4" t="s">
        <v>41</v>
      </c>
      <c r="B25" s="25">
        <v>6</v>
      </c>
      <c r="C25" s="36">
        <f>_xlfn.NORM.DIST(B25,D2,D3,)</f>
        <v>1.944250433075043E-2</v>
      </c>
      <c r="D25" s="37"/>
    </row>
    <row r="26" spans="1:4" x14ac:dyDescent="0.25">
      <c r="A26" s="3" t="s">
        <v>43</v>
      </c>
      <c r="B26" s="26">
        <v>10</v>
      </c>
      <c r="C26" s="36">
        <f>_xlfn.NORM.DIST(B26,D2,D3,)</f>
        <v>4.461092972701966E-2</v>
      </c>
      <c r="D26" s="37"/>
    </row>
    <row r="27" spans="1:4" x14ac:dyDescent="0.25">
      <c r="A27" s="4" t="s">
        <v>45</v>
      </c>
      <c r="B27" s="25">
        <v>18</v>
      </c>
      <c r="C27" s="36">
        <f>_xlfn.NORM.DIST(B27,D2,D3,)</f>
        <v>6.0743903736909598E-2</v>
      </c>
      <c r="D27" s="37"/>
    </row>
    <row r="28" spans="1:4" x14ac:dyDescent="0.25">
      <c r="A28" s="3" t="s">
        <v>47</v>
      </c>
      <c r="B28" s="26">
        <v>15</v>
      </c>
      <c r="C28" s="36">
        <f>_xlfn.NORM.DIST(B28,D2,D3,)</f>
        <v>6.6834068795951065E-2</v>
      </c>
      <c r="D28" s="37"/>
    </row>
    <row r="29" spans="1:4" x14ac:dyDescent="0.25">
      <c r="A29" s="4" t="s">
        <v>49</v>
      </c>
      <c r="B29" s="25">
        <v>12</v>
      </c>
      <c r="C29" s="36">
        <f>_xlfn.NORM.DIST(B29,D2,D3,)</f>
        <v>5.7065183733834519E-2</v>
      </c>
      <c r="D29" s="37"/>
    </row>
    <row r="30" spans="1:4" x14ac:dyDescent="0.25">
      <c r="A30" s="3" t="s">
        <v>51</v>
      </c>
      <c r="B30" s="26">
        <v>22</v>
      </c>
      <c r="C30" s="36">
        <f>_xlfn.NORM.DIST(B30,D2,D3,)</f>
        <v>3.6047491896204806E-2</v>
      </c>
      <c r="D30" s="37"/>
    </row>
    <row r="31" spans="1:4" x14ac:dyDescent="0.25">
      <c r="A31" s="4" t="s">
        <v>53</v>
      </c>
      <c r="B31" s="25">
        <v>20</v>
      </c>
      <c r="C31" s="36">
        <f>_xlfn.NORM.DIST(B31,D2,D3,)</f>
        <v>4.950629274011159E-2</v>
      </c>
      <c r="D31" s="37"/>
    </row>
    <row r="32" spans="1:4" x14ac:dyDescent="0.25">
      <c r="A32" s="3" t="s">
        <v>55</v>
      </c>
      <c r="B32" s="26">
        <v>25</v>
      </c>
      <c r="C32" s="36">
        <f>_xlfn.NORM.DIST(B32,D2,D3,)</f>
        <v>1.8131293453303096E-2</v>
      </c>
      <c r="D32" s="37"/>
    </row>
    <row r="33" spans="1:4" x14ac:dyDescent="0.25">
      <c r="A33" s="4" t="s">
        <v>57</v>
      </c>
      <c r="B33" s="25">
        <v>15</v>
      </c>
      <c r="C33" s="36">
        <f>_xlfn.NORM.DIST(B33,D2,D3,)</f>
        <v>6.6834068795951065E-2</v>
      </c>
      <c r="D33" s="37"/>
    </row>
    <row r="34" spans="1:4" x14ac:dyDescent="0.25">
      <c r="A34" s="3" t="s">
        <v>59</v>
      </c>
      <c r="B34" s="26">
        <v>18</v>
      </c>
      <c r="C34" s="36">
        <f>_xlfn.NORM.DIST(B34,D2,D3,)</f>
        <v>6.0743903736909598E-2</v>
      </c>
      <c r="D34" s="37"/>
    </row>
    <row r="35" spans="1:4" x14ac:dyDescent="0.25">
      <c r="A35" s="4" t="s">
        <v>61</v>
      </c>
      <c r="B35" s="25">
        <v>12</v>
      </c>
      <c r="C35" s="36">
        <f>_xlfn.NORM.DIST(B35,D2,D3,)</f>
        <v>5.7065183733834519E-2</v>
      </c>
      <c r="D35" s="37"/>
    </row>
    <row r="36" spans="1:4" x14ac:dyDescent="0.25">
      <c r="A36" s="3" t="s">
        <v>63</v>
      </c>
      <c r="B36" s="26">
        <v>10</v>
      </c>
      <c r="C36" s="36">
        <f>_xlfn.NORM.DIST(B36,D2,D3,)</f>
        <v>4.461092972701966E-2</v>
      </c>
      <c r="D36" s="37"/>
    </row>
    <row r="37" spans="1:4" x14ac:dyDescent="0.25">
      <c r="A37" s="4" t="s">
        <v>65</v>
      </c>
      <c r="B37" s="25">
        <v>20</v>
      </c>
      <c r="C37" s="36">
        <f>_xlfn.NORM.DIST(B37,D2,D3,)</f>
        <v>4.950629274011159E-2</v>
      </c>
      <c r="D37" s="37"/>
    </row>
    <row r="38" spans="1:4" x14ac:dyDescent="0.25">
      <c r="A38" s="3" t="s">
        <v>67</v>
      </c>
      <c r="B38" s="26">
        <v>15</v>
      </c>
      <c r="C38" s="36">
        <f>_xlfn.NORM.DIST(B38,D2,D3,)</f>
        <v>6.6834068795951065E-2</v>
      </c>
      <c r="D38" s="37"/>
    </row>
    <row r="39" spans="1:4" x14ac:dyDescent="0.25">
      <c r="A39" s="4" t="s">
        <v>69</v>
      </c>
      <c r="B39" s="25">
        <v>12</v>
      </c>
      <c r="C39" s="36">
        <f>_xlfn.NORM.DIST(B39,D2,D3,)</f>
        <v>5.7065183733834519E-2</v>
      </c>
      <c r="D39" s="37"/>
    </row>
    <row r="40" spans="1:4" x14ac:dyDescent="0.25">
      <c r="A40" s="3" t="s">
        <v>71</v>
      </c>
      <c r="B40" s="26">
        <v>8</v>
      </c>
      <c r="C40" s="36">
        <f>_xlfn.NORM.DIST(B40,D2,D3,)</f>
        <v>3.1157906461493603E-2</v>
      </c>
      <c r="D40" s="37"/>
    </row>
    <row r="41" spans="1:4" x14ac:dyDescent="0.25">
      <c r="A41" s="4" t="s">
        <v>73</v>
      </c>
      <c r="B41" s="25">
        <v>6</v>
      </c>
      <c r="C41" s="36">
        <f>_xlfn.NORM.DIST(B41,D2,D3,)</f>
        <v>1.944250433075043E-2</v>
      </c>
      <c r="D41" s="37"/>
    </row>
    <row r="42" spans="1:4" x14ac:dyDescent="0.25">
      <c r="A42" s="3" t="s">
        <v>75</v>
      </c>
      <c r="B42" s="26">
        <v>10</v>
      </c>
      <c r="C42" s="36">
        <f>_xlfn.NORM.DIST(B42,D2,D3,)</f>
        <v>4.461092972701966E-2</v>
      </c>
      <c r="D42" s="37"/>
    </row>
    <row r="43" spans="1:4" x14ac:dyDescent="0.25">
      <c r="A43" s="4" t="s">
        <v>77</v>
      </c>
      <c r="B43" s="25">
        <v>18</v>
      </c>
      <c r="C43" s="36">
        <f>_xlfn.NORM.DIST(B43,D2,D3,)</f>
        <v>6.0743903736909598E-2</v>
      </c>
      <c r="D43" s="37"/>
    </row>
    <row r="44" spans="1:4" x14ac:dyDescent="0.25">
      <c r="A44" s="3" t="s">
        <v>79</v>
      </c>
      <c r="B44" s="26">
        <v>15</v>
      </c>
      <c r="C44" s="36">
        <f>_xlfn.NORM.DIST(B44,D2,D3,)</f>
        <v>6.6834068795951065E-2</v>
      </c>
      <c r="D44" s="37"/>
    </row>
    <row r="45" spans="1:4" x14ac:dyDescent="0.25">
      <c r="A45" s="4" t="s">
        <v>81</v>
      </c>
      <c r="B45" s="25">
        <v>12</v>
      </c>
      <c r="C45" s="36">
        <f>_xlfn.NORM.DIST(B45,D2,D3,)</f>
        <v>5.7065183733834519E-2</v>
      </c>
      <c r="D45" s="37"/>
    </row>
    <row r="46" spans="1:4" x14ac:dyDescent="0.25">
      <c r="A46" s="3" t="s">
        <v>83</v>
      </c>
      <c r="B46" s="26">
        <v>8</v>
      </c>
      <c r="C46" s="36">
        <f>_xlfn.NORM.DIST(B46,D2,D3,)</f>
        <v>3.1157906461493603E-2</v>
      </c>
      <c r="D46" s="37"/>
    </row>
    <row r="47" spans="1:4" x14ac:dyDescent="0.25">
      <c r="A47" s="4" t="s">
        <v>85</v>
      </c>
      <c r="B47" s="25">
        <v>10</v>
      </c>
      <c r="C47" s="36">
        <f>_xlfn.NORM.DIST(B47,D2,D3,)</f>
        <v>4.461092972701966E-2</v>
      </c>
      <c r="D47" s="37"/>
    </row>
    <row r="48" spans="1:4" x14ac:dyDescent="0.25">
      <c r="A48" s="3" t="s">
        <v>87</v>
      </c>
      <c r="B48" s="26">
        <v>12</v>
      </c>
      <c r="C48" s="36">
        <f>_xlfn.NORM.DIST(B48,D2,D3,)</f>
        <v>5.7065183733834519E-2</v>
      </c>
      <c r="D48" s="37"/>
    </row>
    <row r="49" spans="1:4" x14ac:dyDescent="0.25">
      <c r="A49" s="4" t="s">
        <v>89</v>
      </c>
      <c r="B49" s="25">
        <v>18</v>
      </c>
      <c r="C49" s="36">
        <f>_xlfn.NORM.DIST(B49,D2,D3,)</f>
        <v>6.0743903736909598E-2</v>
      </c>
      <c r="D49" s="37"/>
    </row>
    <row r="50" spans="1:4" x14ac:dyDescent="0.25">
      <c r="A50" s="3" t="s">
        <v>91</v>
      </c>
      <c r="B50" s="26">
        <v>20</v>
      </c>
      <c r="C50" s="36">
        <f>_xlfn.NORM.DIST(B50,D2,D3,)</f>
        <v>4.950629274011159E-2</v>
      </c>
      <c r="D50" s="37"/>
    </row>
    <row r="51" spans="1:4" x14ac:dyDescent="0.25">
      <c r="A51" s="4" t="s">
        <v>93</v>
      </c>
      <c r="B51" s="25">
        <v>10</v>
      </c>
      <c r="C51" s="36">
        <f>_xlfn.NORM.DIST(B51,D2,D3,)</f>
        <v>4.461092972701966E-2</v>
      </c>
      <c r="D51" s="37"/>
    </row>
    <row r="55" spans="1:4" ht="45" x14ac:dyDescent="0.25">
      <c r="A55" s="17" t="s">
        <v>1</v>
      </c>
      <c r="B55" s="17" t="s">
        <v>95</v>
      </c>
      <c r="C55" s="17" t="s">
        <v>96</v>
      </c>
    </row>
    <row r="56" spans="1:4" x14ac:dyDescent="0.25">
      <c r="A56" s="3" t="s">
        <v>3</v>
      </c>
      <c r="B56" s="3">
        <v>20</v>
      </c>
      <c r="C56" s="3">
        <v>10</v>
      </c>
    </row>
    <row r="57" spans="1:4" x14ac:dyDescent="0.25">
      <c r="A57" s="4" t="s">
        <v>5</v>
      </c>
      <c r="B57" s="4">
        <v>15</v>
      </c>
      <c r="C57" s="4">
        <v>5</v>
      </c>
    </row>
    <row r="58" spans="1:4" x14ac:dyDescent="0.25">
      <c r="A58" s="3" t="s">
        <v>7</v>
      </c>
      <c r="B58" s="3">
        <v>25</v>
      </c>
      <c r="C58" s="3">
        <v>15</v>
      </c>
    </row>
    <row r="59" spans="1:4" x14ac:dyDescent="0.25">
      <c r="A59" s="4" t="s">
        <v>9</v>
      </c>
      <c r="B59" s="4">
        <v>10</v>
      </c>
      <c r="C59" s="4">
        <v>3</v>
      </c>
    </row>
    <row r="60" spans="1:4" x14ac:dyDescent="0.25">
      <c r="A60" s="3" t="s">
        <v>11</v>
      </c>
      <c r="B60" s="3">
        <v>30</v>
      </c>
      <c r="C60" s="3">
        <v>20</v>
      </c>
    </row>
    <row r="61" spans="1:4" x14ac:dyDescent="0.25">
      <c r="A61" s="4" t="s">
        <v>13</v>
      </c>
      <c r="B61" s="18">
        <v>18</v>
      </c>
      <c r="C61" s="18">
        <v>8</v>
      </c>
    </row>
    <row r="62" spans="1:4" x14ac:dyDescent="0.25">
      <c r="A62" s="3" t="s">
        <v>15</v>
      </c>
      <c r="B62" s="19">
        <v>22</v>
      </c>
      <c r="C62" s="19">
        <v>12</v>
      </c>
    </row>
    <row r="63" spans="1:4" x14ac:dyDescent="0.25">
      <c r="A63" s="4" t="s">
        <v>17</v>
      </c>
      <c r="B63" s="18">
        <v>12</v>
      </c>
      <c r="C63" s="18">
        <v>5</v>
      </c>
    </row>
    <row r="64" spans="1:4" x14ac:dyDescent="0.25">
      <c r="A64" s="3" t="s">
        <v>19</v>
      </c>
      <c r="B64" s="19">
        <v>15</v>
      </c>
      <c r="C64" s="19">
        <v>7</v>
      </c>
    </row>
    <row r="65" spans="1:3" x14ac:dyDescent="0.25">
      <c r="A65" s="4" t="s">
        <v>21</v>
      </c>
      <c r="B65" s="18">
        <v>20</v>
      </c>
      <c r="C65" s="18">
        <v>10</v>
      </c>
    </row>
    <row r="66" spans="1:3" x14ac:dyDescent="0.25">
      <c r="A66" s="3" t="s">
        <v>23</v>
      </c>
      <c r="B66" s="19">
        <v>8</v>
      </c>
      <c r="C66" s="19">
        <v>3</v>
      </c>
    </row>
    <row r="67" spans="1:3" x14ac:dyDescent="0.25">
      <c r="A67" s="4" t="s">
        <v>25</v>
      </c>
      <c r="B67" s="18">
        <v>15</v>
      </c>
      <c r="C67" s="18">
        <v>7</v>
      </c>
    </row>
    <row r="68" spans="1:3" x14ac:dyDescent="0.25">
      <c r="A68" s="3" t="s">
        <v>27</v>
      </c>
      <c r="B68" s="19">
        <v>25</v>
      </c>
      <c r="C68" s="19">
        <v>12</v>
      </c>
    </row>
    <row r="69" spans="1:3" x14ac:dyDescent="0.25">
      <c r="A69" s="4" t="s">
        <v>29</v>
      </c>
      <c r="B69" s="18">
        <v>30</v>
      </c>
      <c r="C69" s="18">
        <v>15</v>
      </c>
    </row>
    <row r="70" spans="1:3" x14ac:dyDescent="0.25">
      <c r="A70" s="3" t="s">
        <v>31</v>
      </c>
      <c r="B70" s="19">
        <v>20</v>
      </c>
      <c r="C70" s="19">
        <v>8</v>
      </c>
    </row>
    <row r="71" spans="1:3" x14ac:dyDescent="0.25">
      <c r="A71" s="4" t="s">
        <v>33</v>
      </c>
      <c r="B71" s="18">
        <v>15</v>
      </c>
      <c r="C71" s="18">
        <v>5</v>
      </c>
    </row>
    <row r="72" spans="1:3" x14ac:dyDescent="0.25">
      <c r="A72" s="3" t="s">
        <v>35</v>
      </c>
      <c r="B72" s="19">
        <v>10</v>
      </c>
      <c r="C72" s="19">
        <v>4</v>
      </c>
    </row>
    <row r="73" spans="1:3" x14ac:dyDescent="0.25">
      <c r="A73" s="4" t="s">
        <v>37</v>
      </c>
      <c r="B73" s="18">
        <v>12</v>
      </c>
      <c r="C73" s="18">
        <v>6</v>
      </c>
    </row>
    <row r="74" spans="1:3" x14ac:dyDescent="0.25">
      <c r="A74" s="3" t="s">
        <v>39</v>
      </c>
      <c r="B74" s="19">
        <v>8</v>
      </c>
      <c r="C74" s="19">
        <v>3</v>
      </c>
    </row>
    <row r="75" spans="1:3" x14ac:dyDescent="0.25">
      <c r="A75" s="4" t="s">
        <v>41</v>
      </c>
      <c r="B75" s="18">
        <v>6</v>
      </c>
      <c r="C75" s="18">
        <v>2</v>
      </c>
    </row>
    <row r="76" spans="1:3" x14ac:dyDescent="0.25">
      <c r="A76" s="3" t="s">
        <v>43</v>
      </c>
      <c r="B76" s="19">
        <v>10</v>
      </c>
      <c r="C76" s="19">
        <v>4</v>
      </c>
    </row>
    <row r="77" spans="1:3" x14ac:dyDescent="0.25">
      <c r="A77" s="4" t="s">
        <v>45</v>
      </c>
      <c r="B77" s="18">
        <v>18</v>
      </c>
      <c r="C77" s="18">
        <v>9</v>
      </c>
    </row>
    <row r="78" spans="1:3" x14ac:dyDescent="0.25">
      <c r="A78" s="3" t="s">
        <v>47</v>
      </c>
      <c r="B78" s="19">
        <v>15</v>
      </c>
      <c r="C78" s="19">
        <v>7</v>
      </c>
    </row>
    <row r="79" spans="1:3" x14ac:dyDescent="0.25">
      <c r="A79" s="4" t="s">
        <v>49</v>
      </c>
      <c r="B79" s="18">
        <v>12</v>
      </c>
      <c r="C79" s="18">
        <v>5</v>
      </c>
    </row>
    <row r="80" spans="1:3" x14ac:dyDescent="0.25">
      <c r="A80" s="3" t="s">
        <v>51</v>
      </c>
      <c r="B80" s="19">
        <v>22</v>
      </c>
      <c r="C80" s="19">
        <v>11</v>
      </c>
    </row>
    <row r="81" spans="1:3" x14ac:dyDescent="0.25">
      <c r="A81" s="4" t="s">
        <v>53</v>
      </c>
      <c r="B81" s="18">
        <v>20</v>
      </c>
      <c r="C81" s="18">
        <v>8</v>
      </c>
    </row>
    <row r="82" spans="1:3" x14ac:dyDescent="0.25">
      <c r="A82" s="3" t="s">
        <v>55</v>
      </c>
      <c r="B82" s="19">
        <v>25</v>
      </c>
      <c r="C82" s="19">
        <v>12</v>
      </c>
    </row>
    <row r="83" spans="1:3" x14ac:dyDescent="0.25">
      <c r="A83" s="4" t="s">
        <v>57</v>
      </c>
      <c r="B83" s="18">
        <v>15</v>
      </c>
      <c r="C83" s="18">
        <v>6</v>
      </c>
    </row>
    <row r="84" spans="1:3" x14ac:dyDescent="0.25">
      <c r="A84" s="3" t="s">
        <v>59</v>
      </c>
      <c r="B84" s="19">
        <v>18</v>
      </c>
      <c r="C84" s="19">
        <v>9</v>
      </c>
    </row>
    <row r="85" spans="1:3" x14ac:dyDescent="0.25">
      <c r="A85" s="4" t="s">
        <v>61</v>
      </c>
      <c r="B85" s="18">
        <v>12</v>
      </c>
      <c r="C85" s="18">
        <v>4</v>
      </c>
    </row>
    <row r="86" spans="1:3" x14ac:dyDescent="0.25">
      <c r="A86" s="3" t="s">
        <v>63</v>
      </c>
      <c r="B86" s="19">
        <v>10</v>
      </c>
      <c r="C86" s="19">
        <v>3</v>
      </c>
    </row>
    <row r="87" spans="1:3" x14ac:dyDescent="0.25">
      <c r="A87" s="4" t="s">
        <v>65</v>
      </c>
      <c r="B87" s="18">
        <v>20</v>
      </c>
      <c r="C87" s="18">
        <v>8</v>
      </c>
    </row>
    <row r="88" spans="1:3" x14ac:dyDescent="0.25">
      <c r="A88" s="3" t="s">
        <v>67</v>
      </c>
      <c r="B88" s="19">
        <v>15</v>
      </c>
      <c r="C88" s="19">
        <v>5</v>
      </c>
    </row>
    <row r="89" spans="1:3" x14ac:dyDescent="0.25">
      <c r="A89" s="4" t="s">
        <v>69</v>
      </c>
      <c r="B89" s="18">
        <v>12</v>
      </c>
      <c r="C89" s="18">
        <v>4</v>
      </c>
    </row>
    <row r="90" spans="1:3" x14ac:dyDescent="0.25">
      <c r="A90" s="3" t="s">
        <v>71</v>
      </c>
      <c r="B90" s="19">
        <v>8</v>
      </c>
      <c r="C90" s="19">
        <v>3</v>
      </c>
    </row>
    <row r="91" spans="1:3" x14ac:dyDescent="0.25">
      <c r="A91" s="4" t="s">
        <v>73</v>
      </c>
      <c r="B91" s="18">
        <v>6</v>
      </c>
      <c r="C91" s="18">
        <v>2</v>
      </c>
    </row>
    <row r="92" spans="1:3" x14ac:dyDescent="0.25">
      <c r="A92" s="3" t="s">
        <v>75</v>
      </c>
      <c r="B92" s="19">
        <v>10</v>
      </c>
      <c r="C92" s="19">
        <v>4</v>
      </c>
    </row>
    <row r="93" spans="1:3" x14ac:dyDescent="0.25">
      <c r="A93" s="4" t="s">
        <v>77</v>
      </c>
      <c r="B93" s="18">
        <v>18</v>
      </c>
      <c r="C93" s="18">
        <v>9</v>
      </c>
    </row>
    <row r="94" spans="1:3" x14ac:dyDescent="0.25">
      <c r="A94" s="3" t="s">
        <v>79</v>
      </c>
      <c r="B94" s="19">
        <v>15</v>
      </c>
      <c r="C94" s="19">
        <v>6</v>
      </c>
    </row>
    <row r="95" spans="1:3" x14ac:dyDescent="0.25">
      <c r="A95" s="4" t="s">
        <v>81</v>
      </c>
      <c r="B95" s="18">
        <v>12</v>
      </c>
      <c r="C95" s="18">
        <v>4</v>
      </c>
    </row>
    <row r="96" spans="1:3" x14ac:dyDescent="0.25">
      <c r="A96" s="3" t="s">
        <v>83</v>
      </c>
      <c r="B96" s="19">
        <v>8</v>
      </c>
      <c r="C96" s="19">
        <v>3</v>
      </c>
    </row>
    <row r="97" spans="1:10" x14ac:dyDescent="0.25">
      <c r="A97" s="4" t="s">
        <v>85</v>
      </c>
      <c r="B97" s="18">
        <v>10</v>
      </c>
      <c r="C97" s="18">
        <v>4</v>
      </c>
    </row>
    <row r="98" spans="1:10" x14ac:dyDescent="0.25">
      <c r="A98" s="3" t="s">
        <v>87</v>
      </c>
      <c r="B98" s="19">
        <v>12</v>
      </c>
      <c r="C98" s="19">
        <v>5</v>
      </c>
    </row>
    <row r="99" spans="1:10" x14ac:dyDescent="0.25">
      <c r="A99" s="4" t="s">
        <v>89</v>
      </c>
      <c r="B99" s="18">
        <v>18</v>
      </c>
      <c r="C99" s="18">
        <v>7</v>
      </c>
    </row>
    <row r="100" spans="1:10" x14ac:dyDescent="0.25">
      <c r="A100" s="3" t="s">
        <v>91</v>
      </c>
      <c r="B100" s="19">
        <v>20</v>
      </c>
      <c r="C100" s="19">
        <v>9</v>
      </c>
    </row>
    <row r="101" spans="1:10" x14ac:dyDescent="0.25">
      <c r="A101" s="4" t="s">
        <v>93</v>
      </c>
      <c r="B101" s="18">
        <v>10</v>
      </c>
      <c r="C101" s="18">
        <v>3</v>
      </c>
    </row>
    <row r="104" spans="1:10" ht="78.75" x14ac:dyDescent="0.25">
      <c r="A104" s="17" t="s">
        <v>1</v>
      </c>
      <c r="B104" s="17" t="s">
        <v>95</v>
      </c>
      <c r="C104" s="17" t="s">
        <v>96</v>
      </c>
      <c r="D104" s="17" t="s">
        <v>97</v>
      </c>
      <c r="E104" s="17" t="s">
        <v>98</v>
      </c>
      <c r="F104" s="41" t="s">
        <v>165</v>
      </c>
      <c r="G104" s="42"/>
      <c r="H104" s="42"/>
      <c r="I104" s="43"/>
      <c r="J104" s="44" t="s">
        <v>166</v>
      </c>
    </row>
    <row r="105" spans="1:10" x14ac:dyDescent="0.25">
      <c r="A105" s="3" t="s">
        <v>3</v>
      </c>
      <c r="B105" s="3">
        <v>20</v>
      </c>
      <c r="C105" s="3">
        <v>10</v>
      </c>
      <c r="D105" s="3">
        <v>60</v>
      </c>
      <c r="E105" s="3">
        <v>1200</v>
      </c>
      <c r="F105" s="37">
        <f>B105+D105-C105</f>
        <v>70</v>
      </c>
      <c r="G105" s="37"/>
      <c r="H105" s="37"/>
      <c r="I105" s="37"/>
      <c r="J105">
        <f>F105*E105</f>
        <v>84000</v>
      </c>
    </row>
    <row r="106" spans="1:10" x14ac:dyDescent="0.25">
      <c r="A106" s="4" t="s">
        <v>5</v>
      </c>
      <c r="B106" s="4">
        <v>15</v>
      </c>
      <c r="C106" s="4">
        <v>5</v>
      </c>
      <c r="D106" s="4">
        <v>50</v>
      </c>
      <c r="E106" s="4">
        <v>500</v>
      </c>
      <c r="F106" s="37">
        <f t="shared" ref="F106:F110" si="0">B106+D106-C106</f>
        <v>60</v>
      </c>
      <c r="G106" s="37"/>
      <c r="H106" s="37"/>
      <c r="I106" s="37"/>
      <c r="J106">
        <f t="shared" ref="J106:J150" si="1">F106*E106</f>
        <v>30000</v>
      </c>
    </row>
    <row r="107" spans="1:10" x14ac:dyDescent="0.25">
      <c r="A107" s="3" t="s">
        <v>7</v>
      </c>
      <c r="B107" s="3">
        <v>25</v>
      </c>
      <c r="C107" s="3">
        <v>15</v>
      </c>
      <c r="D107" s="3">
        <v>70</v>
      </c>
      <c r="E107" s="3">
        <v>50</v>
      </c>
      <c r="F107" s="37">
        <f t="shared" si="0"/>
        <v>80</v>
      </c>
      <c r="G107" s="37"/>
      <c r="H107" s="37"/>
      <c r="I107" s="37"/>
      <c r="J107">
        <f t="shared" si="1"/>
        <v>4000</v>
      </c>
    </row>
    <row r="108" spans="1:10" x14ac:dyDescent="0.25">
      <c r="A108" s="4" t="s">
        <v>9</v>
      </c>
      <c r="B108" s="4">
        <v>10</v>
      </c>
      <c r="C108" s="4">
        <v>3</v>
      </c>
      <c r="D108" s="4">
        <v>37</v>
      </c>
      <c r="E108" s="4">
        <v>100</v>
      </c>
      <c r="F108" s="37">
        <f t="shared" si="0"/>
        <v>44</v>
      </c>
      <c r="G108" s="37"/>
      <c r="H108" s="37"/>
      <c r="I108" s="37"/>
      <c r="J108">
        <f t="shared" si="1"/>
        <v>4400</v>
      </c>
    </row>
    <row r="109" spans="1:10" x14ac:dyDescent="0.25">
      <c r="A109" s="3" t="s">
        <v>11</v>
      </c>
      <c r="B109" s="3">
        <v>30</v>
      </c>
      <c r="C109" s="3">
        <v>20</v>
      </c>
      <c r="D109" s="3">
        <v>80</v>
      </c>
      <c r="E109" s="3">
        <v>900</v>
      </c>
      <c r="F109" s="37">
        <f t="shared" si="0"/>
        <v>90</v>
      </c>
      <c r="G109" s="37"/>
      <c r="H109" s="37"/>
      <c r="I109" s="37"/>
      <c r="J109">
        <f t="shared" si="1"/>
        <v>81000</v>
      </c>
    </row>
    <row r="110" spans="1:10" x14ac:dyDescent="0.25">
      <c r="A110" s="4" t="s">
        <v>13</v>
      </c>
      <c r="B110" s="18">
        <v>18</v>
      </c>
      <c r="C110" s="18">
        <v>8</v>
      </c>
      <c r="D110" s="18">
        <v>55</v>
      </c>
      <c r="E110" s="18">
        <v>700</v>
      </c>
      <c r="F110" s="37">
        <f t="shared" si="0"/>
        <v>65</v>
      </c>
      <c r="G110" s="37"/>
      <c r="H110" s="37"/>
      <c r="I110" s="37"/>
      <c r="J110">
        <f t="shared" si="1"/>
        <v>45500</v>
      </c>
    </row>
    <row r="111" spans="1:10" x14ac:dyDescent="0.25">
      <c r="A111" s="3" t="s">
        <v>15</v>
      </c>
      <c r="B111" s="19">
        <v>22</v>
      </c>
      <c r="C111" s="19">
        <v>12</v>
      </c>
      <c r="D111" s="19">
        <v>65</v>
      </c>
      <c r="E111" s="19">
        <v>150</v>
      </c>
      <c r="F111" s="37">
        <f t="shared" ref="F111:F150" si="2">B111+D111-C111</f>
        <v>75</v>
      </c>
      <c r="G111" s="37"/>
      <c r="H111" s="37"/>
      <c r="I111" s="37"/>
      <c r="J111">
        <f t="shared" si="1"/>
        <v>11250</v>
      </c>
    </row>
    <row r="112" spans="1:10" x14ac:dyDescent="0.25">
      <c r="A112" s="4" t="s">
        <v>17</v>
      </c>
      <c r="B112" s="18">
        <v>12</v>
      </c>
      <c r="C112" s="18">
        <v>5</v>
      </c>
      <c r="D112" s="18">
        <v>32</v>
      </c>
      <c r="E112" s="18">
        <v>200</v>
      </c>
      <c r="F112" s="37">
        <f t="shared" si="2"/>
        <v>39</v>
      </c>
      <c r="G112" s="37"/>
      <c r="H112" s="37"/>
      <c r="I112" s="37"/>
      <c r="J112">
        <f t="shared" si="1"/>
        <v>7800</v>
      </c>
    </row>
    <row r="113" spans="1:10" x14ac:dyDescent="0.25">
      <c r="A113" s="3" t="s">
        <v>19</v>
      </c>
      <c r="B113" s="19">
        <v>15</v>
      </c>
      <c r="C113" s="19">
        <v>7</v>
      </c>
      <c r="D113" s="19">
        <v>43</v>
      </c>
      <c r="E113" s="19">
        <v>80</v>
      </c>
      <c r="F113" s="37">
        <f t="shared" si="2"/>
        <v>51</v>
      </c>
      <c r="G113" s="37"/>
      <c r="H113" s="37"/>
      <c r="I113" s="37"/>
      <c r="J113">
        <f t="shared" si="1"/>
        <v>4080</v>
      </c>
    </row>
    <row r="114" spans="1:10" x14ac:dyDescent="0.25">
      <c r="A114" s="4" t="s">
        <v>21</v>
      </c>
      <c r="B114" s="18">
        <v>20</v>
      </c>
      <c r="C114" s="18">
        <v>10</v>
      </c>
      <c r="D114" s="18">
        <v>50</v>
      </c>
      <c r="E114" s="18">
        <v>60</v>
      </c>
      <c r="F114" s="37">
        <f t="shared" si="2"/>
        <v>60</v>
      </c>
      <c r="G114" s="37"/>
      <c r="H114" s="37"/>
      <c r="I114" s="37"/>
      <c r="J114">
        <f t="shared" si="1"/>
        <v>3600</v>
      </c>
    </row>
    <row r="115" spans="1:10" x14ac:dyDescent="0.25">
      <c r="A115" s="3" t="s">
        <v>23</v>
      </c>
      <c r="B115" s="19">
        <v>8</v>
      </c>
      <c r="C115" s="19">
        <v>3</v>
      </c>
      <c r="D115" s="19">
        <v>25</v>
      </c>
      <c r="E115" s="19">
        <v>150</v>
      </c>
      <c r="F115" s="37">
        <f t="shared" si="2"/>
        <v>30</v>
      </c>
      <c r="G115" s="37"/>
      <c r="H115" s="37"/>
      <c r="I115" s="37"/>
      <c r="J115">
        <f t="shared" si="1"/>
        <v>4500</v>
      </c>
    </row>
    <row r="116" spans="1:10" x14ac:dyDescent="0.25">
      <c r="A116" s="4" t="s">
        <v>25</v>
      </c>
      <c r="B116" s="18">
        <v>15</v>
      </c>
      <c r="C116" s="18">
        <v>7</v>
      </c>
      <c r="D116" s="18">
        <v>38</v>
      </c>
      <c r="E116" s="18">
        <v>30</v>
      </c>
      <c r="F116" s="37">
        <f t="shared" si="2"/>
        <v>46</v>
      </c>
      <c r="G116" s="37"/>
      <c r="H116" s="37"/>
      <c r="I116" s="37"/>
      <c r="J116">
        <f t="shared" si="1"/>
        <v>1380</v>
      </c>
    </row>
    <row r="117" spans="1:10" x14ac:dyDescent="0.25">
      <c r="A117" s="3" t="s">
        <v>27</v>
      </c>
      <c r="B117" s="19">
        <v>25</v>
      </c>
      <c r="C117" s="19">
        <v>12</v>
      </c>
      <c r="D117" s="19">
        <v>63</v>
      </c>
      <c r="E117" s="19">
        <v>20</v>
      </c>
      <c r="F117" s="37">
        <f t="shared" si="2"/>
        <v>76</v>
      </c>
      <c r="G117" s="37"/>
      <c r="H117" s="37"/>
      <c r="I117" s="37"/>
      <c r="J117">
        <f t="shared" si="1"/>
        <v>1520</v>
      </c>
    </row>
    <row r="118" spans="1:10" x14ac:dyDescent="0.25">
      <c r="A118" s="4" t="s">
        <v>29</v>
      </c>
      <c r="B118" s="18">
        <v>30</v>
      </c>
      <c r="C118" s="18">
        <v>15</v>
      </c>
      <c r="D118" s="18">
        <v>75</v>
      </c>
      <c r="E118" s="18">
        <v>10</v>
      </c>
      <c r="F118" s="37">
        <f t="shared" si="2"/>
        <v>90</v>
      </c>
      <c r="G118" s="37"/>
      <c r="H118" s="37"/>
      <c r="I118" s="37"/>
      <c r="J118">
        <f t="shared" si="1"/>
        <v>900</v>
      </c>
    </row>
    <row r="119" spans="1:10" x14ac:dyDescent="0.25">
      <c r="A119" s="3" t="s">
        <v>31</v>
      </c>
      <c r="B119" s="19">
        <v>20</v>
      </c>
      <c r="C119" s="19">
        <v>8</v>
      </c>
      <c r="D119" s="19">
        <v>52</v>
      </c>
      <c r="E119" s="19">
        <v>25</v>
      </c>
      <c r="F119" s="37">
        <f t="shared" si="2"/>
        <v>64</v>
      </c>
      <c r="G119" s="37"/>
      <c r="H119" s="37"/>
      <c r="I119" s="37"/>
      <c r="J119">
        <f t="shared" si="1"/>
        <v>1600</v>
      </c>
    </row>
    <row r="120" spans="1:10" x14ac:dyDescent="0.25">
      <c r="A120" s="4" t="s">
        <v>33</v>
      </c>
      <c r="B120" s="18">
        <v>15</v>
      </c>
      <c r="C120" s="18">
        <v>5</v>
      </c>
      <c r="D120" s="18">
        <v>45</v>
      </c>
      <c r="E120" s="18">
        <v>40</v>
      </c>
      <c r="F120" s="37">
        <f t="shared" si="2"/>
        <v>55</v>
      </c>
      <c r="G120" s="37"/>
      <c r="H120" s="37"/>
      <c r="I120" s="37"/>
      <c r="J120">
        <f t="shared" si="1"/>
        <v>2200</v>
      </c>
    </row>
    <row r="121" spans="1:10" x14ac:dyDescent="0.25">
      <c r="A121" s="3" t="s">
        <v>35</v>
      </c>
      <c r="B121" s="19">
        <v>10</v>
      </c>
      <c r="C121" s="19">
        <v>4</v>
      </c>
      <c r="D121" s="19">
        <v>31</v>
      </c>
      <c r="E121" s="19">
        <v>100</v>
      </c>
      <c r="F121" s="37">
        <f t="shared" si="2"/>
        <v>37</v>
      </c>
      <c r="G121" s="37"/>
      <c r="H121" s="37"/>
      <c r="I121" s="37"/>
      <c r="J121">
        <f t="shared" si="1"/>
        <v>3700</v>
      </c>
    </row>
    <row r="122" spans="1:10" x14ac:dyDescent="0.25">
      <c r="A122" s="4" t="s">
        <v>37</v>
      </c>
      <c r="B122" s="18">
        <v>12</v>
      </c>
      <c r="C122" s="18">
        <v>6</v>
      </c>
      <c r="D122" s="18">
        <v>36</v>
      </c>
      <c r="E122" s="18">
        <v>80</v>
      </c>
      <c r="F122" s="37">
        <f t="shared" si="2"/>
        <v>42</v>
      </c>
      <c r="G122" s="37"/>
      <c r="H122" s="37"/>
      <c r="I122" s="37"/>
      <c r="J122">
        <f t="shared" si="1"/>
        <v>3360</v>
      </c>
    </row>
    <row r="123" spans="1:10" x14ac:dyDescent="0.25">
      <c r="A123" s="3" t="s">
        <v>39</v>
      </c>
      <c r="B123" s="19">
        <v>8</v>
      </c>
      <c r="C123" s="19">
        <v>3</v>
      </c>
      <c r="D123" s="19">
        <v>25</v>
      </c>
      <c r="E123" s="19">
        <v>120</v>
      </c>
      <c r="F123" s="37">
        <f t="shared" si="2"/>
        <v>30</v>
      </c>
      <c r="G123" s="37"/>
      <c r="H123" s="37"/>
      <c r="I123" s="37"/>
      <c r="J123">
        <f t="shared" si="1"/>
        <v>3600</v>
      </c>
    </row>
    <row r="124" spans="1:10" x14ac:dyDescent="0.25">
      <c r="A124" s="4" t="s">
        <v>41</v>
      </c>
      <c r="B124" s="18">
        <v>6</v>
      </c>
      <c r="C124" s="18">
        <v>2</v>
      </c>
      <c r="D124" s="18">
        <v>19</v>
      </c>
      <c r="E124" s="18">
        <v>200</v>
      </c>
      <c r="F124" s="37">
        <f t="shared" si="2"/>
        <v>23</v>
      </c>
      <c r="G124" s="37"/>
      <c r="H124" s="37"/>
      <c r="I124" s="37"/>
      <c r="J124">
        <f t="shared" si="1"/>
        <v>4600</v>
      </c>
    </row>
    <row r="125" spans="1:10" x14ac:dyDescent="0.25">
      <c r="A125" s="3" t="s">
        <v>43</v>
      </c>
      <c r="B125" s="19">
        <v>10</v>
      </c>
      <c r="C125" s="19">
        <v>4</v>
      </c>
      <c r="D125" s="19">
        <v>29</v>
      </c>
      <c r="E125" s="19">
        <v>400</v>
      </c>
      <c r="F125" s="37">
        <f t="shared" si="2"/>
        <v>35</v>
      </c>
      <c r="G125" s="37"/>
      <c r="H125" s="37"/>
      <c r="I125" s="37"/>
      <c r="J125">
        <f t="shared" si="1"/>
        <v>14000</v>
      </c>
    </row>
    <row r="126" spans="1:10" x14ac:dyDescent="0.25">
      <c r="A126" s="4" t="s">
        <v>45</v>
      </c>
      <c r="B126" s="18">
        <v>18</v>
      </c>
      <c r="C126" s="18">
        <v>9</v>
      </c>
      <c r="D126" s="18">
        <v>49</v>
      </c>
      <c r="E126" s="18">
        <v>600</v>
      </c>
      <c r="F126" s="37">
        <f t="shared" si="2"/>
        <v>58</v>
      </c>
      <c r="G126" s="37"/>
      <c r="H126" s="37"/>
      <c r="I126" s="37"/>
      <c r="J126">
        <f t="shared" si="1"/>
        <v>34800</v>
      </c>
    </row>
    <row r="127" spans="1:10" x14ac:dyDescent="0.25">
      <c r="A127" s="3" t="s">
        <v>47</v>
      </c>
      <c r="B127" s="19">
        <v>15</v>
      </c>
      <c r="C127" s="19">
        <v>7</v>
      </c>
      <c r="D127" s="19">
        <v>38</v>
      </c>
      <c r="E127" s="19">
        <v>350</v>
      </c>
      <c r="F127" s="37">
        <f t="shared" si="2"/>
        <v>46</v>
      </c>
      <c r="G127" s="37"/>
      <c r="H127" s="37"/>
      <c r="I127" s="37"/>
      <c r="J127">
        <f t="shared" si="1"/>
        <v>16100</v>
      </c>
    </row>
    <row r="128" spans="1:10" x14ac:dyDescent="0.25">
      <c r="A128" s="4" t="s">
        <v>49</v>
      </c>
      <c r="B128" s="18">
        <v>12</v>
      </c>
      <c r="C128" s="18">
        <v>5</v>
      </c>
      <c r="D128" s="18">
        <v>32</v>
      </c>
      <c r="E128" s="18">
        <v>200</v>
      </c>
      <c r="F128" s="37">
        <f t="shared" si="2"/>
        <v>39</v>
      </c>
      <c r="G128" s="37"/>
      <c r="H128" s="37"/>
      <c r="I128" s="37"/>
      <c r="J128">
        <f t="shared" si="1"/>
        <v>7800</v>
      </c>
    </row>
    <row r="129" spans="1:10" x14ac:dyDescent="0.25">
      <c r="A129" s="3" t="s">
        <v>51</v>
      </c>
      <c r="B129" s="19">
        <v>22</v>
      </c>
      <c r="C129" s="19">
        <v>11</v>
      </c>
      <c r="D129" s="19">
        <v>61</v>
      </c>
      <c r="E129" s="19">
        <v>80</v>
      </c>
      <c r="F129" s="37">
        <f t="shared" si="2"/>
        <v>72</v>
      </c>
      <c r="G129" s="37"/>
      <c r="H129" s="37"/>
      <c r="I129" s="37"/>
      <c r="J129">
        <f t="shared" si="1"/>
        <v>5760</v>
      </c>
    </row>
    <row r="130" spans="1:10" x14ac:dyDescent="0.25">
      <c r="A130" s="4" t="s">
        <v>53</v>
      </c>
      <c r="B130" s="18">
        <v>20</v>
      </c>
      <c r="C130" s="18">
        <v>8</v>
      </c>
      <c r="D130" s="18">
        <v>57</v>
      </c>
      <c r="E130" s="18">
        <v>120</v>
      </c>
      <c r="F130" s="37">
        <f t="shared" si="2"/>
        <v>69</v>
      </c>
      <c r="G130" s="37"/>
      <c r="H130" s="37"/>
      <c r="I130" s="37"/>
      <c r="J130">
        <f t="shared" si="1"/>
        <v>8280</v>
      </c>
    </row>
    <row r="131" spans="1:10" x14ac:dyDescent="0.25">
      <c r="A131" s="3" t="s">
        <v>55</v>
      </c>
      <c r="B131" s="19">
        <v>25</v>
      </c>
      <c r="C131" s="19">
        <v>12</v>
      </c>
      <c r="D131" s="19">
        <v>73</v>
      </c>
      <c r="E131" s="19">
        <v>60</v>
      </c>
      <c r="F131" s="37">
        <f t="shared" si="2"/>
        <v>86</v>
      </c>
      <c r="G131" s="37"/>
      <c r="H131" s="37"/>
      <c r="I131" s="37"/>
      <c r="J131">
        <f t="shared" si="1"/>
        <v>5160</v>
      </c>
    </row>
    <row r="132" spans="1:10" x14ac:dyDescent="0.25">
      <c r="A132" s="4" t="s">
        <v>57</v>
      </c>
      <c r="B132" s="18">
        <v>15</v>
      </c>
      <c r="C132" s="18">
        <v>6</v>
      </c>
      <c r="D132" s="18">
        <v>44</v>
      </c>
      <c r="E132" s="18">
        <v>100</v>
      </c>
      <c r="F132" s="37">
        <f t="shared" si="2"/>
        <v>53</v>
      </c>
      <c r="G132" s="37"/>
      <c r="H132" s="37"/>
      <c r="I132" s="37"/>
      <c r="J132">
        <f t="shared" si="1"/>
        <v>5300</v>
      </c>
    </row>
    <row r="133" spans="1:10" x14ac:dyDescent="0.25">
      <c r="A133" s="3" t="s">
        <v>59</v>
      </c>
      <c r="B133" s="19">
        <v>18</v>
      </c>
      <c r="C133" s="19">
        <v>9</v>
      </c>
      <c r="D133" s="19">
        <v>49</v>
      </c>
      <c r="E133" s="19">
        <v>80</v>
      </c>
      <c r="F133" s="37">
        <f t="shared" si="2"/>
        <v>58</v>
      </c>
      <c r="G133" s="37"/>
      <c r="H133" s="37"/>
      <c r="I133" s="37"/>
      <c r="J133">
        <f t="shared" si="1"/>
        <v>4640</v>
      </c>
    </row>
    <row r="134" spans="1:10" x14ac:dyDescent="0.25">
      <c r="A134" s="4" t="s">
        <v>61</v>
      </c>
      <c r="B134" s="18">
        <v>12</v>
      </c>
      <c r="C134" s="18">
        <v>4</v>
      </c>
      <c r="D134" s="18">
        <v>34</v>
      </c>
      <c r="E134" s="18">
        <v>50</v>
      </c>
      <c r="F134" s="37">
        <f t="shared" si="2"/>
        <v>42</v>
      </c>
      <c r="G134" s="37"/>
      <c r="H134" s="37"/>
      <c r="I134" s="37"/>
      <c r="J134">
        <f t="shared" si="1"/>
        <v>2100</v>
      </c>
    </row>
    <row r="135" spans="1:10" x14ac:dyDescent="0.25">
      <c r="A135" s="3" t="s">
        <v>63</v>
      </c>
      <c r="B135" s="19">
        <v>10</v>
      </c>
      <c r="C135" s="19">
        <v>3</v>
      </c>
      <c r="D135" s="19">
        <v>28</v>
      </c>
      <c r="E135" s="19">
        <v>30</v>
      </c>
      <c r="F135" s="37">
        <f t="shared" si="2"/>
        <v>35</v>
      </c>
      <c r="G135" s="37"/>
      <c r="H135" s="37"/>
      <c r="I135" s="37"/>
      <c r="J135">
        <f t="shared" si="1"/>
        <v>1050</v>
      </c>
    </row>
    <row r="136" spans="1:10" x14ac:dyDescent="0.25">
      <c r="A136" s="4" t="s">
        <v>65</v>
      </c>
      <c r="B136" s="18">
        <v>20</v>
      </c>
      <c r="C136" s="18">
        <v>8</v>
      </c>
      <c r="D136" s="18">
        <v>58</v>
      </c>
      <c r="E136" s="18">
        <v>10</v>
      </c>
      <c r="F136" s="37">
        <f t="shared" si="2"/>
        <v>70</v>
      </c>
      <c r="G136" s="37"/>
      <c r="H136" s="37"/>
      <c r="I136" s="37"/>
      <c r="J136">
        <f t="shared" si="1"/>
        <v>700</v>
      </c>
    </row>
    <row r="137" spans="1:10" x14ac:dyDescent="0.25">
      <c r="A137" s="3" t="s">
        <v>67</v>
      </c>
      <c r="B137" s="19">
        <v>15</v>
      </c>
      <c r="C137" s="19">
        <v>5</v>
      </c>
      <c r="D137" s="19">
        <v>50</v>
      </c>
      <c r="E137" s="19">
        <v>5</v>
      </c>
      <c r="F137" s="37">
        <f t="shared" si="2"/>
        <v>60</v>
      </c>
      <c r="G137" s="37"/>
      <c r="H137" s="37"/>
      <c r="I137" s="37"/>
      <c r="J137">
        <f t="shared" si="1"/>
        <v>300</v>
      </c>
    </row>
    <row r="138" spans="1:10" x14ac:dyDescent="0.25">
      <c r="A138" s="4" t="s">
        <v>69</v>
      </c>
      <c r="B138" s="18">
        <v>12</v>
      </c>
      <c r="C138" s="18">
        <v>4</v>
      </c>
      <c r="D138" s="18">
        <v>34</v>
      </c>
      <c r="E138" s="18">
        <v>15</v>
      </c>
      <c r="F138" s="37">
        <f t="shared" si="2"/>
        <v>42</v>
      </c>
      <c r="G138" s="37"/>
      <c r="H138" s="37"/>
      <c r="I138" s="37"/>
      <c r="J138">
        <f t="shared" si="1"/>
        <v>630</v>
      </c>
    </row>
    <row r="139" spans="1:10" x14ac:dyDescent="0.25">
      <c r="A139" s="3" t="s">
        <v>71</v>
      </c>
      <c r="B139" s="19">
        <v>8</v>
      </c>
      <c r="C139" s="19">
        <v>3</v>
      </c>
      <c r="D139" s="19">
        <v>23</v>
      </c>
      <c r="E139" s="19">
        <v>20</v>
      </c>
      <c r="F139" s="37">
        <f t="shared" si="2"/>
        <v>28</v>
      </c>
      <c r="G139" s="37"/>
      <c r="H139" s="37"/>
      <c r="I139" s="37"/>
      <c r="J139">
        <f t="shared" si="1"/>
        <v>560</v>
      </c>
    </row>
    <row r="140" spans="1:10" x14ac:dyDescent="0.25">
      <c r="A140" s="4" t="s">
        <v>73</v>
      </c>
      <c r="B140" s="18">
        <v>6</v>
      </c>
      <c r="C140" s="18">
        <v>2</v>
      </c>
      <c r="D140" s="18">
        <v>17</v>
      </c>
      <c r="E140" s="18">
        <v>50</v>
      </c>
      <c r="F140" s="37">
        <f t="shared" si="2"/>
        <v>21</v>
      </c>
      <c r="G140" s="37"/>
      <c r="H140" s="37"/>
      <c r="I140" s="37"/>
      <c r="J140">
        <f t="shared" si="1"/>
        <v>1050</v>
      </c>
    </row>
    <row r="141" spans="1:10" x14ac:dyDescent="0.25">
      <c r="A141" s="3" t="s">
        <v>75</v>
      </c>
      <c r="B141" s="19">
        <v>10</v>
      </c>
      <c r="C141" s="19">
        <v>4</v>
      </c>
      <c r="D141" s="19">
        <v>29</v>
      </c>
      <c r="E141" s="19">
        <v>5</v>
      </c>
      <c r="F141" s="37">
        <f t="shared" si="2"/>
        <v>35</v>
      </c>
      <c r="G141" s="37"/>
      <c r="H141" s="37"/>
      <c r="I141" s="37"/>
      <c r="J141">
        <f t="shared" si="1"/>
        <v>175</v>
      </c>
    </row>
    <row r="142" spans="1:10" x14ac:dyDescent="0.25">
      <c r="A142" s="4" t="s">
        <v>77</v>
      </c>
      <c r="B142" s="18">
        <v>18</v>
      </c>
      <c r="C142" s="18">
        <v>9</v>
      </c>
      <c r="D142" s="18">
        <v>49</v>
      </c>
      <c r="E142" s="18">
        <v>8</v>
      </c>
      <c r="F142" s="37">
        <f t="shared" si="2"/>
        <v>58</v>
      </c>
      <c r="G142" s="37"/>
      <c r="H142" s="37"/>
      <c r="I142" s="37"/>
      <c r="J142">
        <f t="shared" si="1"/>
        <v>464</v>
      </c>
    </row>
    <row r="143" spans="1:10" x14ac:dyDescent="0.25">
      <c r="A143" s="3" t="s">
        <v>79</v>
      </c>
      <c r="B143" s="19">
        <v>15</v>
      </c>
      <c r="C143" s="19">
        <v>6</v>
      </c>
      <c r="D143" s="19">
        <v>39</v>
      </c>
      <c r="E143" s="19">
        <v>20</v>
      </c>
      <c r="F143" s="37">
        <f t="shared" si="2"/>
        <v>48</v>
      </c>
      <c r="G143" s="37"/>
      <c r="H143" s="37"/>
      <c r="I143" s="37"/>
      <c r="J143">
        <f t="shared" si="1"/>
        <v>960</v>
      </c>
    </row>
    <row r="144" spans="1:10" x14ac:dyDescent="0.25">
      <c r="A144" s="4" t="s">
        <v>81</v>
      </c>
      <c r="B144" s="18">
        <v>12</v>
      </c>
      <c r="C144" s="18">
        <v>4</v>
      </c>
      <c r="D144" s="18">
        <v>31</v>
      </c>
      <c r="E144" s="18">
        <v>15</v>
      </c>
      <c r="F144" s="37">
        <f t="shared" si="2"/>
        <v>39</v>
      </c>
      <c r="G144" s="37"/>
      <c r="H144" s="37"/>
      <c r="I144" s="37"/>
      <c r="J144">
        <f t="shared" si="1"/>
        <v>585</v>
      </c>
    </row>
    <row r="145" spans="1:10" x14ac:dyDescent="0.25">
      <c r="A145" s="3" t="s">
        <v>83</v>
      </c>
      <c r="B145" s="19">
        <v>8</v>
      </c>
      <c r="C145" s="19">
        <v>3</v>
      </c>
      <c r="D145" s="19">
        <v>28</v>
      </c>
      <c r="E145" s="19">
        <v>10</v>
      </c>
      <c r="F145" s="37">
        <f t="shared" si="2"/>
        <v>33</v>
      </c>
      <c r="G145" s="37"/>
      <c r="H145" s="37"/>
      <c r="I145" s="37"/>
      <c r="J145">
        <f t="shared" si="1"/>
        <v>330</v>
      </c>
    </row>
    <row r="146" spans="1:10" x14ac:dyDescent="0.25">
      <c r="A146" s="4" t="s">
        <v>85</v>
      </c>
      <c r="B146" s="18">
        <v>10</v>
      </c>
      <c r="C146" s="18">
        <v>4</v>
      </c>
      <c r="D146" s="18">
        <v>24</v>
      </c>
      <c r="E146" s="18">
        <v>15</v>
      </c>
      <c r="F146" s="37">
        <f t="shared" si="2"/>
        <v>30</v>
      </c>
      <c r="G146" s="37"/>
      <c r="H146" s="37"/>
      <c r="I146" s="37"/>
      <c r="J146">
        <f t="shared" si="1"/>
        <v>450</v>
      </c>
    </row>
    <row r="147" spans="1:10" x14ac:dyDescent="0.25">
      <c r="A147" s="3" t="s">
        <v>87</v>
      </c>
      <c r="B147" s="19">
        <v>12</v>
      </c>
      <c r="C147" s="19">
        <v>5</v>
      </c>
      <c r="D147" s="19">
        <v>37</v>
      </c>
      <c r="E147" s="19">
        <v>20</v>
      </c>
      <c r="F147" s="37">
        <f t="shared" si="2"/>
        <v>44</v>
      </c>
      <c r="G147" s="37"/>
      <c r="H147" s="37"/>
      <c r="I147" s="37"/>
      <c r="J147">
        <f t="shared" si="1"/>
        <v>880</v>
      </c>
    </row>
    <row r="148" spans="1:10" x14ac:dyDescent="0.25">
      <c r="A148" s="4" t="s">
        <v>89</v>
      </c>
      <c r="B148" s="18">
        <v>18</v>
      </c>
      <c r="C148" s="18">
        <v>7</v>
      </c>
      <c r="D148" s="18">
        <v>51</v>
      </c>
      <c r="E148" s="18">
        <v>30</v>
      </c>
      <c r="F148" s="37">
        <f t="shared" si="2"/>
        <v>62</v>
      </c>
      <c r="G148" s="37"/>
      <c r="H148" s="37"/>
      <c r="I148" s="37"/>
      <c r="J148">
        <f t="shared" si="1"/>
        <v>1860</v>
      </c>
    </row>
    <row r="149" spans="1:10" x14ac:dyDescent="0.25">
      <c r="A149" s="3" t="s">
        <v>91</v>
      </c>
      <c r="B149" s="19">
        <v>20</v>
      </c>
      <c r="C149" s="19">
        <v>9</v>
      </c>
      <c r="D149" s="19">
        <v>61</v>
      </c>
      <c r="E149" s="19">
        <v>8</v>
      </c>
      <c r="F149" s="37">
        <f t="shared" si="2"/>
        <v>72</v>
      </c>
      <c r="G149" s="37"/>
      <c r="H149" s="37"/>
      <c r="I149" s="37"/>
      <c r="J149">
        <f t="shared" si="1"/>
        <v>576</v>
      </c>
    </row>
    <row r="150" spans="1:10" x14ac:dyDescent="0.25">
      <c r="A150" s="4" t="s">
        <v>93</v>
      </c>
      <c r="B150" s="18">
        <v>10</v>
      </c>
      <c r="C150" s="18">
        <v>3</v>
      </c>
      <c r="D150" s="18">
        <v>28</v>
      </c>
      <c r="E150" s="18">
        <v>150</v>
      </c>
      <c r="F150" s="37">
        <f t="shared" si="2"/>
        <v>35</v>
      </c>
      <c r="G150" s="37"/>
      <c r="H150" s="37"/>
      <c r="I150" s="37"/>
      <c r="J150">
        <f t="shared" si="1"/>
        <v>5250</v>
      </c>
    </row>
  </sheetData>
  <mergeCells count="96">
    <mergeCell ref="F147:I147"/>
    <mergeCell ref="F148:I148"/>
    <mergeCell ref="F149:I149"/>
    <mergeCell ref="F150:I150"/>
    <mergeCell ref="F142:I142"/>
    <mergeCell ref="F143:I143"/>
    <mergeCell ref="F144:I144"/>
    <mergeCell ref="F145:I145"/>
    <mergeCell ref="F146:I146"/>
    <mergeCell ref="F137:I137"/>
    <mergeCell ref="F138:I138"/>
    <mergeCell ref="F139:I139"/>
    <mergeCell ref="F140:I140"/>
    <mergeCell ref="F141:I141"/>
    <mergeCell ref="F132:I132"/>
    <mergeCell ref="F133:I133"/>
    <mergeCell ref="F134:I134"/>
    <mergeCell ref="F135:I135"/>
    <mergeCell ref="F136:I136"/>
    <mergeCell ref="F127:I127"/>
    <mergeCell ref="F128:I128"/>
    <mergeCell ref="F129:I129"/>
    <mergeCell ref="F130:I130"/>
    <mergeCell ref="F131:I131"/>
    <mergeCell ref="F122:I122"/>
    <mergeCell ref="F123:I123"/>
    <mergeCell ref="F124:I124"/>
    <mergeCell ref="F125:I125"/>
    <mergeCell ref="F126:I126"/>
    <mergeCell ref="F117:I117"/>
    <mergeCell ref="F118:I118"/>
    <mergeCell ref="F119:I119"/>
    <mergeCell ref="F120:I120"/>
    <mergeCell ref="F121:I121"/>
    <mergeCell ref="F112:I112"/>
    <mergeCell ref="F113:I113"/>
    <mergeCell ref="F114:I114"/>
    <mergeCell ref="F115:I115"/>
    <mergeCell ref="F116:I116"/>
    <mergeCell ref="F107:I107"/>
    <mergeCell ref="F108:I108"/>
    <mergeCell ref="F109:I109"/>
    <mergeCell ref="F110:I110"/>
    <mergeCell ref="F111:I111"/>
    <mergeCell ref="A3:C3"/>
    <mergeCell ref="A2:C2"/>
    <mergeCell ref="F104:I104"/>
    <mergeCell ref="F105:I105"/>
    <mergeCell ref="F106:I106"/>
    <mergeCell ref="C30:D30"/>
    <mergeCell ref="C29:D29"/>
    <mergeCell ref="C20:D20"/>
    <mergeCell ref="C14:D14"/>
    <mergeCell ref="C13:D13"/>
    <mergeCell ref="C5:D5"/>
    <mergeCell ref="C6:D6"/>
    <mergeCell ref="C7:D7"/>
    <mergeCell ref="C19:D19"/>
    <mergeCell ref="C18:D18"/>
    <mergeCell ref="C17:D17"/>
    <mergeCell ref="C16:D16"/>
    <mergeCell ref="C15:D15"/>
    <mergeCell ref="C12:D12"/>
    <mergeCell ref="C11:D11"/>
    <mergeCell ref="C10:D10"/>
    <mergeCell ref="C36:D36"/>
    <mergeCell ref="C35:D35"/>
    <mergeCell ref="C34:D34"/>
    <mergeCell ref="C9:D9"/>
    <mergeCell ref="C8:D8"/>
    <mergeCell ref="C28:D28"/>
    <mergeCell ref="C27:D27"/>
    <mergeCell ref="C26:D26"/>
    <mergeCell ref="C25:D25"/>
    <mergeCell ref="C24:D24"/>
    <mergeCell ref="C23:D23"/>
    <mergeCell ref="C22:D22"/>
    <mergeCell ref="C21:D21"/>
    <mergeCell ref="C33:D33"/>
    <mergeCell ref="C32:D32"/>
    <mergeCell ref="C31:D31"/>
    <mergeCell ref="C46:D46"/>
    <mergeCell ref="C45:D45"/>
    <mergeCell ref="C39:D39"/>
    <mergeCell ref="C38:D38"/>
    <mergeCell ref="C37:D37"/>
    <mergeCell ref="C44:D44"/>
    <mergeCell ref="C43:D43"/>
    <mergeCell ref="C42:D42"/>
    <mergeCell ref="C41:D41"/>
    <mergeCell ref="C40:D40"/>
    <mergeCell ref="C51:D51"/>
    <mergeCell ref="C50:D50"/>
    <mergeCell ref="C49:D49"/>
    <mergeCell ref="C48:D48"/>
    <mergeCell ref="C47:D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Sheet1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Akki Prajapati</dc:creator>
  <cp:lastModifiedBy>Akki Prajapati</cp:lastModifiedBy>
  <dcterms:created xsi:type="dcterms:W3CDTF">2015-06-05T18:17:20Z</dcterms:created>
  <dcterms:modified xsi:type="dcterms:W3CDTF">2024-03-30T16:00:51Z</dcterms:modified>
</cp:coreProperties>
</file>